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OLE_LINK5" localSheetId="0">Лист1!$C$603</definedName>
    <definedName name="_xlnm.Print_Titles" localSheetId="0">Лист1!$10:$10</definedName>
    <definedName name="_xlnm.Print_Area" localSheetId="0">Лист1!$A$1:$G$853</definedName>
  </definedNames>
  <calcPr calcId="145621" fullPrecision="0"/>
</workbook>
</file>

<file path=xl/calcChain.xml><?xml version="1.0" encoding="utf-8"?>
<calcChain xmlns="http://schemas.openxmlformats.org/spreadsheetml/2006/main">
  <c r="F376" i="1" l="1"/>
  <c r="F605" i="1"/>
  <c r="F73" i="1" l="1"/>
  <c r="F647" i="1" l="1"/>
  <c r="F667" i="1" l="1"/>
  <c r="F131" i="1" l="1"/>
  <c r="F116" i="1"/>
  <c r="F113" i="1"/>
  <c r="F107" i="1"/>
  <c r="F99" i="1"/>
  <c r="F95" i="1"/>
  <c r="A83" i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F83" i="1" l="1"/>
  <c r="A98" i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F796" i="1" l="1"/>
  <c r="F712" i="1"/>
  <c r="F692" i="1"/>
  <c r="F841" i="1"/>
  <c r="F842" i="1"/>
  <c r="F830" i="1"/>
  <c r="F825" i="1"/>
  <c r="F824" i="1"/>
  <c r="F804" i="1"/>
  <c r="F807" i="1"/>
  <c r="F794" i="1"/>
  <c r="F791" i="1"/>
  <c r="F775" i="1"/>
  <c r="F777" i="1"/>
  <c r="F746" i="1"/>
  <c r="F740" i="1"/>
  <c r="F741" i="1"/>
  <c r="F726" i="1"/>
  <c r="F708" i="1"/>
  <c r="F700" i="1"/>
  <c r="F701" i="1"/>
  <c r="F702" i="1"/>
  <c r="F704" i="1"/>
  <c r="F706" i="1"/>
  <c r="F691" i="1"/>
  <c r="F677" i="1"/>
  <c r="F676" i="1"/>
  <c r="F673" i="1"/>
  <c r="F670" i="1"/>
  <c r="F668" i="1"/>
  <c r="F656" i="1"/>
  <c r="F648" i="1"/>
  <c r="F646" i="1"/>
  <c r="F644" i="1"/>
  <c r="F638" i="1"/>
  <c r="F637" i="1"/>
  <c r="F636" i="1"/>
  <c r="F633" i="1"/>
  <c r="F624" i="1"/>
  <c r="F623" i="1"/>
  <c r="F618" i="1"/>
  <c r="F599" i="1"/>
  <c r="F598" i="1"/>
  <c r="F597" i="1"/>
  <c r="F589" i="1"/>
  <c r="F583" i="1"/>
  <c r="F582" i="1"/>
  <c r="F580" i="1"/>
  <c r="F576" i="1"/>
  <c r="F574" i="1"/>
  <c r="F570" i="1" l="1"/>
  <c r="F571" i="1"/>
  <c r="F567" i="1"/>
  <c r="F562" i="1"/>
  <c r="F563" i="1"/>
  <c r="F564" i="1"/>
  <c r="F558" i="1"/>
  <c r="F550" i="1"/>
  <c r="F552" i="1"/>
  <c r="F543" i="1"/>
  <c r="F486" i="1"/>
  <c r="F536" i="1"/>
  <c r="F533" i="1"/>
  <c r="F530" i="1"/>
  <c r="F528" i="1"/>
  <c r="F523" i="1"/>
  <c r="F517" i="1"/>
  <c r="F516" i="1"/>
  <c r="F514" i="1"/>
  <c r="F511" i="1"/>
  <c r="F509" i="1"/>
  <c r="F506" i="1"/>
  <c r="F503" i="1"/>
  <c r="F498" i="1"/>
  <c r="F500" i="1"/>
  <c r="F490" i="1"/>
  <c r="F491" i="1"/>
  <c r="F492" i="1"/>
  <c r="F493" i="1"/>
  <c r="F479" i="1"/>
  <c r="F475" i="1"/>
  <c r="F473" i="1"/>
  <c r="F470" i="1"/>
  <c r="F467" i="1"/>
  <c r="F465" i="1"/>
  <c r="F446" i="1"/>
  <c r="F447" i="1"/>
  <c r="F440" i="1"/>
  <c r="F441" i="1"/>
  <c r="F425" i="1"/>
  <c r="F411" i="1"/>
  <c r="F409" i="1"/>
  <c r="F397" i="1"/>
  <c r="F389" i="1"/>
  <c r="F385" i="1"/>
  <c r="F380" i="1"/>
  <c r="F370" i="1"/>
  <c r="F365" i="1"/>
  <c r="F359" i="1"/>
  <c r="F355" i="1"/>
  <c r="F356" i="1"/>
  <c r="F351" i="1"/>
  <c r="F352" i="1"/>
  <c r="F344" i="1"/>
  <c r="F345" i="1"/>
  <c r="F346" i="1"/>
  <c r="F337" i="1"/>
  <c r="F331" i="1"/>
  <c r="F333" i="1"/>
  <c r="F325" i="1"/>
  <c r="F323" i="1"/>
  <c r="F315" i="1"/>
  <c r="F316" i="1"/>
  <c r="F314" i="1"/>
  <c r="F307" i="1"/>
  <c r="F298" i="1"/>
  <c r="F290" i="1"/>
  <c r="F285" i="1"/>
  <c r="F284" i="1"/>
  <c r="F278" i="1"/>
  <c r="F277" i="1"/>
  <c r="F273" i="1"/>
  <c r="F267" i="1"/>
  <c r="F263" i="1"/>
  <c r="F264" i="1"/>
  <c r="F259" i="1"/>
  <c r="F260" i="1"/>
  <c r="F253" i="1"/>
  <c r="F254" i="1"/>
  <c r="F255" i="1"/>
  <c r="F248" i="1"/>
  <c r="F247" i="1"/>
  <c r="F242" i="1"/>
  <c r="F236" i="1"/>
  <c r="F232" i="1"/>
  <c r="F233" i="1"/>
  <c r="F228" i="1"/>
  <c r="F229" i="1"/>
  <c r="F224" i="1"/>
  <c r="F220" i="1"/>
  <c r="F221" i="1"/>
  <c r="F222" i="1"/>
  <c r="F211" i="1"/>
  <c r="F195" i="1"/>
  <c r="F186" i="1"/>
  <c r="F184" i="1"/>
  <c r="F181" i="1"/>
  <c r="F179" i="1"/>
  <c r="F174" i="1"/>
  <c r="F171" i="1"/>
  <c r="F169" i="1"/>
  <c r="F155" i="1"/>
  <c r="F156" i="1"/>
  <c r="F147" i="1"/>
  <c r="F149" i="1"/>
  <c r="F141" i="1"/>
  <c r="F129" i="1"/>
  <c r="F120" i="1"/>
  <c r="F121" i="1"/>
  <c r="F122" i="1"/>
  <c r="F123" i="1"/>
  <c r="F68" i="1"/>
  <c r="F67" i="1"/>
  <c r="F66" i="1"/>
  <c r="F63" i="1"/>
  <c r="F61" i="1"/>
  <c r="F59" i="1"/>
  <c r="F58" i="1"/>
  <c r="F55" i="1"/>
  <c r="F56" i="1"/>
  <c r="F54" i="1"/>
  <c r="F48" i="1"/>
  <c r="F47" i="1"/>
  <c r="F46" i="1"/>
  <c r="F42" i="1"/>
  <c r="F35" i="1"/>
  <c r="F34" i="1"/>
  <c r="F44" i="1"/>
  <c r="F20" i="1"/>
  <c r="F14" i="1"/>
  <c r="F172" i="1" l="1"/>
  <c r="F150" i="1"/>
  <c r="F826" i="1"/>
  <c r="F814" i="1" l="1"/>
  <c r="F816" i="1"/>
  <c r="F840" i="1"/>
  <c r="F747" i="1"/>
  <c r="F790" i="1"/>
  <c r="F797" i="1"/>
  <c r="F800" i="1"/>
  <c r="F326" i="1"/>
  <c r="F813" i="1"/>
  <c r="F815" i="1"/>
  <c r="F818" i="1"/>
  <c r="F831" i="1"/>
  <c r="F745" i="1"/>
  <c r="F748" i="1"/>
  <c r="F792" i="1"/>
  <c r="F798" i="1"/>
  <c r="F795" i="1"/>
  <c r="F334" i="1"/>
  <c r="F812" i="1"/>
  <c r="F784" i="1"/>
  <c r="F754" i="1"/>
  <c r="F629" i="1" l="1"/>
  <c r="F650" i="1"/>
  <c r="F655" i="1"/>
  <c r="F666" i="1"/>
  <c r="F601" i="1"/>
  <c r="F611" i="1"/>
  <c r="F626" i="1"/>
  <c r="F632" i="1"/>
  <c r="F645" i="1"/>
  <c r="F652" i="1"/>
  <c r="F658" i="1"/>
  <c r="F660" i="1"/>
  <c r="F663" i="1"/>
  <c r="F669" i="1"/>
  <c r="F634" i="1"/>
  <c r="F643" i="1"/>
  <c r="F685" i="1"/>
  <c r="F687" i="1"/>
  <c r="F689" i="1"/>
  <c r="F693" i="1"/>
  <c r="F698" i="1"/>
  <c r="F703" i="1"/>
  <c r="F709" i="1"/>
  <c r="F713" i="1"/>
  <c r="F710" i="1"/>
  <c r="F720" i="1"/>
  <c r="F722" i="1"/>
  <c r="F725" i="1"/>
  <c r="F743" i="1"/>
  <c r="F758" i="1"/>
  <c r="F761" i="1"/>
  <c r="F717" i="1"/>
  <c r="F756" i="1"/>
  <c r="F765" i="1"/>
  <c r="F768" i="1"/>
  <c r="F773" i="1"/>
  <c r="F780" i="1"/>
  <c r="F786" i="1"/>
  <c r="F771" i="1"/>
  <c r="F778" i="1"/>
  <c r="F805" i="1"/>
  <c r="F809" i="1"/>
  <c r="F596" i="1"/>
  <c r="F615" i="1"/>
  <c r="F612" i="1"/>
  <c r="F621" i="1"/>
  <c r="F600" i="1"/>
  <c r="F609" i="1"/>
  <c r="F617" i="1"/>
  <c r="F616" i="1"/>
  <c r="F613" i="1"/>
  <c r="F603" i="1"/>
  <c r="F625" i="1"/>
  <c r="F628" i="1"/>
  <c r="F630" i="1"/>
  <c r="F639" i="1"/>
  <c r="F649" i="1"/>
  <c r="F651" i="1"/>
  <c r="F654" i="1"/>
  <c r="F657" i="1"/>
  <c r="F659" i="1"/>
  <c r="F662" i="1"/>
  <c r="F664" i="1"/>
  <c r="F671" i="1"/>
  <c r="F641" i="1"/>
  <c r="F684" i="1"/>
  <c r="F686" i="1"/>
  <c r="F688" i="1"/>
  <c r="F690" i="1"/>
  <c r="F697" i="1"/>
  <c r="F699" i="1"/>
  <c r="F705" i="1"/>
  <c r="F711" i="1"/>
  <c r="F696" i="1"/>
  <c r="F715" i="1"/>
  <c r="F721" i="1"/>
  <c r="F724" i="1"/>
  <c r="F739" i="1"/>
  <c r="F750" i="1"/>
  <c r="F757" i="1"/>
  <c r="F760" i="1"/>
  <c r="F762" i="1"/>
  <c r="F719" i="1"/>
  <c r="F764" i="1"/>
  <c r="F767" i="1"/>
  <c r="F769" i="1"/>
  <c r="F776" i="1"/>
  <c r="F799" i="1"/>
  <c r="F774" i="1"/>
  <c r="F803" i="1"/>
  <c r="F806" i="1"/>
  <c r="F810" i="1"/>
  <c r="F678" i="1"/>
  <c r="F674" i="1"/>
  <c r="F591" i="1"/>
  <c r="F590" i="1"/>
  <c r="F588" i="1"/>
  <c r="F587" i="1"/>
  <c r="F585" i="1"/>
  <c r="F584" i="1"/>
  <c r="F579" i="1"/>
  <c r="F569" i="1"/>
  <c r="F568" i="1"/>
  <c r="F565" i="1"/>
  <c r="F561" i="1"/>
  <c r="F557" i="1"/>
  <c r="F556" i="1"/>
  <c r="F555" i="1"/>
  <c r="F553" i="1"/>
  <c r="F551" i="1"/>
  <c r="F549" i="1"/>
  <c r="F548" i="1"/>
  <c r="F547" i="1"/>
  <c r="F544" i="1"/>
  <c r="F619" i="1" l="1"/>
  <c r="F594" i="1"/>
  <c r="F545" i="1"/>
  <c r="F541" i="1"/>
  <c r="F456" i="1"/>
  <c r="F454" i="1"/>
  <c r="F452" i="1"/>
  <c r="F88" i="1"/>
  <c r="F87" i="1"/>
  <c r="F86" i="1"/>
  <c r="F85" i="1"/>
  <c r="F84" i="1"/>
  <c r="F82" i="1"/>
  <c r="F37" i="1"/>
  <c r="F36" i="1"/>
  <c r="F448" i="1" l="1"/>
  <c r="F400" i="1"/>
  <c r="F402" i="1"/>
  <c r="F406" i="1"/>
  <c r="F422" i="1"/>
  <c r="F401" i="1"/>
  <c r="F405" i="1"/>
  <c r="F407" i="1"/>
  <c r="F421" i="1"/>
  <c r="F295" i="1"/>
  <c r="F366" i="1"/>
  <c r="F404" i="1"/>
  <c r="F414" i="1"/>
  <c r="F418" i="1"/>
  <c r="F420" i="1"/>
  <c r="F416" i="1"/>
  <c r="F294" i="1"/>
  <c r="F419" i="1"/>
  <c r="F423" i="1"/>
  <c r="F412" i="1"/>
  <c r="F415" i="1"/>
  <c r="F593" i="1"/>
  <c r="F592" i="1" s="1"/>
  <c r="F540" i="1"/>
  <c r="F542" i="1"/>
  <c r="F21" i="1"/>
  <c r="F25" i="1"/>
  <c r="F27" i="1"/>
  <c r="F39" i="1"/>
  <c r="F76" i="1"/>
  <c r="F79" i="1"/>
  <c r="F90" i="1"/>
  <c r="F92" i="1"/>
  <c r="F96" i="1"/>
  <c r="F98" i="1"/>
  <c r="F101" i="1"/>
  <c r="F104" i="1"/>
  <c r="F105" i="1"/>
  <c r="F108" i="1"/>
  <c r="F111" i="1"/>
  <c r="F114" i="1"/>
  <c r="F117" i="1"/>
  <c r="F119" i="1"/>
  <c r="F93" i="1"/>
  <c r="F126" i="1"/>
  <c r="F130" i="1"/>
  <c r="F133" i="1"/>
  <c r="F135" i="1"/>
  <c r="F137" i="1"/>
  <c r="F139" i="1"/>
  <c r="F145" i="1"/>
  <c r="F151" i="1"/>
  <c r="F144" i="1"/>
  <c r="F154" i="1"/>
  <c r="F163" i="1"/>
  <c r="F175" i="1"/>
  <c r="F182" i="1"/>
  <c r="F187" i="1"/>
  <c r="F189" i="1"/>
  <c r="F204" i="1"/>
  <c r="F210" i="1"/>
  <c r="F215" i="1"/>
  <c r="F194" i="1"/>
  <c r="F218" i="1"/>
  <c r="F223" i="1"/>
  <c r="F231" i="1"/>
  <c r="F237" i="1"/>
  <c r="F239" i="1"/>
  <c r="F252" i="1"/>
  <c r="F257" i="1"/>
  <c r="F266" i="1"/>
  <c r="F269" i="1"/>
  <c r="F274" i="1"/>
  <c r="F282" i="1"/>
  <c r="F287" i="1"/>
  <c r="F299" i="1"/>
  <c r="F251" i="1"/>
  <c r="F291" i="1"/>
  <c r="F226" i="1"/>
  <c r="F304" i="1"/>
  <c r="F306" i="1"/>
  <c r="F309" i="1"/>
  <c r="F312" i="1"/>
  <c r="F324" i="1"/>
  <c r="F329" i="1"/>
  <c r="F335" i="1"/>
  <c r="F339" i="1"/>
  <c r="F332" i="1"/>
  <c r="F342" i="1"/>
  <c r="F354" i="1"/>
  <c r="F360" i="1"/>
  <c r="F362" i="1"/>
  <c r="F372" i="1"/>
  <c r="F381" i="1"/>
  <c r="F386" i="1"/>
  <c r="F348" i="1"/>
  <c r="F350" i="1"/>
  <c r="F442" i="1"/>
  <c r="F394" i="1"/>
  <c r="F399" i="1"/>
  <c r="F432" i="1"/>
  <c r="F395" i="1"/>
  <c r="F430" i="1"/>
  <c r="F433" i="1"/>
  <c r="F429" i="1"/>
  <c r="F428" i="1"/>
  <c r="F437" i="1"/>
  <c r="F439" i="1"/>
  <c r="F460" i="1"/>
  <c r="F485" i="1"/>
  <c r="F488" i="1"/>
  <c r="F495" i="1"/>
  <c r="F497" i="1"/>
  <c r="F501" i="1"/>
  <c r="F505" i="1"/>
  <c r="F524" i="1"/>
  <c r="F535" i="1"/>
  <c r="F520" i="1"/>
  <c r="F539" i="1"/>
  <c r="F16" i="1"/>
  <c r="F23" i="1"/>
  <c r="F15" i="1"/>
  <c r="F29" i="1"/>
  <c r="F41" i="1"/>
  <c r="F51" i="1"/>
  <c r="F71" i="1"/>
  <c r="F75" i="1"/>
  <c r="F80" i="1"/>
  <c r="F89" i="1"/>
  <c r="F91" i="1"/>
  <c r="F94" i="1"/>
  <c r="F97" i="1"/>
  <c r="F100" i="1"/>
  <c r="F102" i="1"/>
  <c r="F103" i="1"/>
  <c r="F106" i="1"/>
  <c r="F109" i="1"/>
  <c r="F112" i="1"/>
  <c r="F115" i="1"/>
  <c r="F118" i="1"/>
  <c r="F110" i="1"/>
  <c r="F125" i="1"/>
  <c r="F127" i="1"/>
  <c r="F132" i="1"/>
  <c r="F134" i="1"/>
  <c r="F136" i="1"/>
  <c r="F138" i="1"/>
  <c r="F140" i="1"/>
  <c r="F146" i="1"/>
  <c r="F152" i="1"/>
  <c r="F148" i="1"/>
  <c r="F157" i="1"/>
  <c r="F170" i="1"/>
  <c r="F180" i="1"/>
  <c r="F185" i="1"/>
  <c r="F190" i="1"/>
  <c r="F199" i="1"/>
  <c r="F209" i="1"/>
  <c r="F213" i="1"/>
  <c r="F196" i="1"/>
  <c r="F193" i="1"/>
  <c r="F219" i="1"/>
  <c r="F225" i="1"/>
  <c r="F235" i="1"/>
  <c r="F238" i="1"/>
  <c r="F244" i="1"/>
  <c r="F256" i="1"/>
  <c r="F258" i="1"/>
  <c r="F268" i="1"/>
  <c r="F270" i="1"/>
  <c r="F280" i="1"/>
  <c r="F286" i="1"/>
  <c r="F289" i="1"/>
  <c r="F243" i="1"/>
  <c r="F262" i="1"/>
  <c r="F227" i="1"/>
  <c r="F302" i="1"/>
  <c r="F305" i="1"/>
  <c r="F308" i="1"/>
  <c r="F311" i="1"/>
  <c r="F317" i="1"/>
  <c r="F328" i="1"/>
  <c r="F330" i="1"/>
  <c r="F338" i="1"/>
  <c r="F340" i="1"/>
  <c r="F343" i="1"/>
  <c r="F347" i="1"/>
  <c r="F358" i="1"/>
  <c r="F361" i="1"/>
  <c r="F367" i="1"/>
  <c r="F374" i="1"/>
  <c r="F379" i="1"/>
  <c r="F382" i="1"/>
  <c r="F390" i="1"/>
  <c r="F349" i="1"/>
  <c r="F443" i="1"/>
  <c r="F435" i="1"/>
  <c r="F396" i="1"/>
  <c r="F413" i="1"/>
  <c r="F431" i="1"/>
  <c r="F434" i="1"/>
  <c r="F427" i="1"/>
  <c r="F436" i="1"/>
  <c r="F438" i="1"/>
  <c r="F445" i="1"/>
  <c r="F449" i="1"/>
  <c r="F458" i="1"/>
  <c r="F462" i="1"/>
  <c r="F484" i="1"/>
  <c r="F487" i="1"/>
  <c r="F489" i="1"/>
  <c r="F496" i="1"/>
  <c r="F499" i="1"/>
  <c r="F504" i="1"/>
  <c r="F518" i="1"/>
  <c r="F521" i="1"/>
  <c r="F531" i="1"/>
  <c r="F537" i="1"/>
  <c r="F529" i="1"/>
  <c r="F483" i="1"/>
  <c r="F74" i="1" l="1"/>
  <c r="F391" i="1"/>
  <c r="F538" i="1"/>
  <c r="F81" i="1"/>
  <c r="F30" i="1"/>
  <c r="F12" i="1"/>
  <c r="F216" i="1"/>
  <c r="F300" i="1"/>
  <c r="F142" i="1"/>
  <c r="F481" i="1"/>
  <c r="A125" i="1"/>
  <c r="A126" i="1" s="1"/>
  <c r="A127" i="1" s="1"/>
  <c r="A129" i="1" s="1"/>
  <c r="F843" i="1" l="1"/>
  <c r="A130" i="1"/>
  <c r="A131" i="1" l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4" i="1" s="1"/>
  <c r="A145" i="1" s="1"/>
  <c r="A146" i="1" s="1"/>
  <c r="A147" i="1" s="1"/>
  <c r="A148" i="1" s="1"/>
  <c r="A149" i="1" s="1"/>
  <c r="A150" i="1" s="1"/>
  <c r="A151" i="1" s="1"/>
  <c r="A152" i="1" s="1"/>
  <c r="A154" i="1" s="1"/>
  <c r="A155" i="1" s="1"/>
  <c r="A156" i="1" s="1"/>
  <c r="A157" i="1" s="1"/>
  <c r="A163" i="1" s="1"/>
  <c r="A169" i="1" s="1"/>
  <c r="A170" i="1" s="1"/>
  <c r="A171" i="1" s="1"/>
  <c r="A172" i="1" s="1"/>
  <c r="A174" i="1" s="1"/>
  <c r="A175" i="1" s="1"/>
  <c r="A179" i="1" s="1"/>
  <c r="A180" i="1" s="1"/>
  <c r="A181" i="1" s="1"/>
  <c r="A182" i="1" s="1"/>
  <c r="A184" i="1" s="1"/>
  <c r="A185" i="1" s="1"/>
  <c r="A186" i="1" s="1"/>
  <c r="A187" i="1" s="1"/>
  <c r="A189" i="1" s="1"/>
  <c r="A190" i="1" s="1"/>
  <c r="F845" i="1"/>
  <c r="F847" i="1" s="1"/>
  <c r="F849" i="1" s="1"/>
  <c r="F850" i="1" s="1"/>
  <c r="F852" i="1" s="1"/>
  <c r="A192" i="1" l="1"/>
  <c r="A193" i="1" s="1"/>
  <c r="A194" i="1" s="1"/>
  <c r="A195" i="1" s="1"/>
  <c r="A196" i="1" s="1"/>
  <c r="A198" i="1" s="1"/>
  <c r="A199" i="1" s="1"/>
  <c r="A201" i="1" s="1"/>
  <c r="A202" i="1" s="1"/>
  <c r="A203" i="1" s="1"/>
  <c r="A206" i="1" s="1"/>
  <c r="A207" i="1" s="1"/>
  <c r="A208" i="1" s="1"/>
  <c r="A210" i="1" s="1"/>
  <c r="A211" i="1" s="1"/>
  <c r="A212" i="1" s="1"/>
  <c r="A214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5" i="1" s="1"/>
  <c r="A236" i="1" s="1"/>
  <c r="A237" i="1" s="1"/>
  <c r="A238" i="1" s="1"/>
  <c r="A242" i="1" l="1"/>
  <c r="A243" i="1" s="1"/>
  <c r="A247" i="1" s="1"/>
  <c r="A248" i="1" s="1"/>
  <c r="A249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6" i="1" s="1"/>
  <c r="A267" i="1" s="1"/>
  <c r="A268" i="1" s="1"/>
  <c r="A269" i="1" s="1"/>
  <c r="A273" i="1" s="1"/>
  <c r="A274" i="1" s="1"/>
  <c r="A277" i="1" s="1"/>
  <c r="A278" i="1" s="1"/>
  <c r="A279" i="1" s="1"/>
  <c r="A280" i="1" s="1"/>
  <c r="A282" i="1" s="1"/>
  <c r="A284" i="1" s="1"/>
  <c r="A285" i="1" s="1"/>
  <c r="A286" i="1" s="1"/>
  <c r="A287" i="1" s="1"/>
  <c r="A289" i="1" s="1"/>
  <c r="A290" i="1" s="1"/>
  <c r="A291" i="1" s="1"/>
  <c r="A294" i="1" l="1"/>
  <c r="A295" i="1" s="1"/>
  <c r="A298" i="1" s="1"/>
  <c r="A299" i="1" s="1"/>
  <c r="A302" i="1" s="1"/>
  <c r="A304" i="1" s="1"/>
  <c r="A305" i="1" s="1"/>
  <c r="A306" i="1" s="1"/>
  <c r="A307" i="1" s="1"/>
  <c r="A308" i="1" s="1"/>
  <c r="A309" i="1" s="1"/>
  <c r="A311" i="1" s="1"/>
  <c r="A312" i="1" s="1"/>
  <c r="A314" i="1" s="1"/>
  <c r="A315" i="1" s="1"/>
  <c r="A316" i="1" s="1"/>
  <c r="A317" i="1" s="1"/>
  <c r="A323" i="1" s="1"/>
  <c r="A324" i="1" s="1"/>
  <c r="A325" i="1" s="1"/>
  <c r="A326" i="1" s="1"/>
  <c r="A328" i="1" s="1"/>
  <c r="A329" i="1" s="1"/>
  <c r="A330" i="1" s="1"/>
  <c r="A331" i="1" s="1"/>
  <c r="A332" i="1" s="1"/>
  <c r="A333" i="1" s="1"/>
  <c r="A334" i="1" s="1"/>
  <c r="A335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8" i="1" s="1"/>
  <c r="A359" i="1" s="1"/>
  <c r="A360" i="1" s="1"/>
  <c r="A361" i="1" s="1"/>
  <c r="A365" i="1" l="1"/>
  <c r="A366" i="1" s="1"/>
  <c r="A370" i="1" s="1"/>
  <c r="A371" i="1" s="1"/>
  <c r="A372" i="1" s="1"/>
  <c r="A374" i="1" s="1"/>
  <c r="A376" i="1" s="1"/>
  <c r="A379" i="1" s="1"/>
  <c r="A380" i="1" s="1"/>
  <c r="A381" i="1" s="1"/>
  <c r="A385" i="1" l="1"/>
  <c r="A386" i="1" s="1"/>
  <c r="A389" i="1" s="1"/>
  <c r="A390" i="1" s="1"/>
  <c r="A393" i="1" s="1"/>
  <c r="A398" i="1" s="1"/>
  <c r="A403" i="1" s="1"/>
  <c r="A408" i="1" s="1"/>
  <c r="A410" i="1" s="1"/>
  <c r="A417" i="1" s="1"/>
  <c r="A424" i="1" s="1"/>
  <c r="A426" i="1" s="1"/>
  <c r="A440" i="1" s="1"/>
  <c r="A441" i="1" s="1"/>
  <c r="A442" i="1" s="1"/>
  <c r="A443" i="1" s="1"/>
  <c r="A445" i="1" s="1"/>
  <c r="A446" i="1" s="1"/>
  <c r="A447" i="1" s="1"/>
  <c r="A448" i="1" s="1"/>
  <c r="A449" i="1" s="1"/>
  <c r="A451" i="1" s="1"/>
  <c r="A453" i="1" s="1"/>
  <c r="A455" i="1" s="1"/>
  <c r="A458" i="1" s="1"/>
  <c r="A460" i="1" s="1"/>
  <c r="A462" i="1" s="1"/>
  <c r="A464" i="1" s="1"/>
  <c r="A469" i="1" s="1"/>
  <c r="A472" i="1" s="1"/>
  <c r="A475" i="1" s="1"/>
  <c r="A478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5" i="1" s="1"/>
  <c r="A496" i="1" s="1"/>
  <c r="A497" i="1" s="1"/>
  <c r="A498" i="1" s="1"/>
  <c r="A499" i="1" s="1"/>
  <c r="A500" i="1" s="1"/>
  <c r="A501" i="1" s="1"/>
  <c r="A503" i="1" s="1"/>
  <c r="A504" i="1" s="1"/>
  <c r="A505" i="1" s="1"/>
  <c r="A506" i="1" s="1"/>
  <c r="A509" i="1" s="1"/>
  <c r="A511" i="1" s="1"/>
  <c r="A514" i="1" s="1"/>
  <c r="A516" i="1" s="1"/>
  <c r="A517" i="1" s="1"/>
  <c r="A518" i="1" s="1"/>
  <c r="A520" i="1" s="1"/>
  <c r="A521" i="1" s="1"/>
  <c r="A523" i="1" s="1"/>
  <c r="A524" i="1" s="1"/>
  <c r="A528" i="1" s="1"/>
  <c r="A529" i="1" s="1"/>
  <c r="A530" i="1" s="1"/>
  <c r="A531" i="1" s="1"/>
  <c r="A533" i="1" s="1"/>
  <c r="A535" i="1" s="1"/>
  <c r="A536" i="1" s="1"/>
  <c r="A537" i="1" s="1"/>
  <c r="A539" i="1" s="1"/>
  <c r="A540" i="1" s="1"/>
  <c r="A541" i="1" s="1"/>
  <c r="A542" i="1" s="1"/>
  <c r="A543" i="1" s="1"/>
  <c r="A544" i="1" s="1"/>
  <c r="A545" i="1" s="1"/>
  <c r="A547" i="1" s="1"/>
  <c r="A548" i="1" s="1"/>
  <c r="A549" i="1" s="1"/>
  <c r="A550" i="1" s="1"/>
  <c r="A551" i="1" s="1"/>
  <c r="A552" i="1" s="1"/>
  <c r="A553" i="1" s="1"/>
  <c r="A555" i="1" s="1"/>
  <c r="A556" i="1" s="1"/>
  <c r="A557" i="1" s="1"/>
  <c r="A558" i="1" s="1"/>
  <c r="A559" i="1" s="1"/>
  <c r="A561" i="1" s="1"/>
  <c r="A562" i="1" s="1"/>
  <c r="A563" i="1" s="1"/>
  <c r="A564" i="1" s="1"/>
  <c r="A565" i="1" s="1"/>
  <c r="A567" i="1" s="1"/>
  <c r="A568" i="1" s="1"/>
  <c r="A569" i="1" s="1"/>
  <c r="A570" i="1" s="1"/>
  <c r="A571" i="1" s="1"/>
  <c r="A573" i="1" s="1"/>
  <c r="A576" i="1" s="1"/>
  <c r="A579" i="1" s="1"/>
  <c r="A580" i="1" s="1"/>
  <c r="A582" i="1" s="1"/>
  <c r="A583" i="1" s="1"/>
  <c r="A584" i="1" s="1"/>
  <c r="A585" i="1" s="1"/>
  <c r="A587" i="1" s="1"/>
  <c r="A588" i="1" s="1"/>
  <c r="A589" i="1" s="1"/>
  <c r="A590" i="1" s="1"/>
  <c r="A591" i="1" s="1"/>
  <c r="A593" i="1" s="1"/>
  <c r="A596" i="1" s="1"/>
  <c r="A597" i="1" s="1"/>
  <c r="A598" i="1" s="1"/>
  <c r="A599" i="1" s="1"/>
  <c r="A600" i="1" s="1"/>
  <c r="A601" i="1" s="1"/>
  <c r="A603" i="1" s="1"/>
  <c r="A604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21" i="1" s="1"/>
  <c r="A622" i="1" l="1"/>
  <c r="A623" i="1"/>
  <c r="A624" i="1"/>
  <c r="A625" i="1" s="1"/>
  <c r="A626" i="1" s="1"/>
  <c r="A627" i="1" l="1"/>
  <c r="A629" i="1" s="1"/>
  <c r="A630" i="1" s="1"/>
  <c r="A632" i="1" s="1"/>
  <c r="A633" i="1" s="1"/>
  <c r="A634" i="1" s="1"/>
  <c r="A628" i="1"/>
  <c r="A635" i="1" l="1"/>
  <c r="A636" i="1"/>
  <c r="A637" i="1"/>
  <c r="A638" i="1" s="1"/>
  <c r="A639" i="1" s="1"/>
  <c r="A641" i="1" s="1"/>
  <c r="A642" i="1" l="1"/>
  <c r="A644" i="1" s="1"/>
  <c r="A645" i="1" s="1"/>
  <c r="A646" i="1" s="1"/>
  <c r="A647" i="1" s="1"/>
  <c r="A648" i="1" s="1"/>
  <c r="A649" i="1" s="1"/>
  <c r="A650" i="1" s="1"/>
  <c r="A651" i="1" s="1"/>
  <c r="A652" i="1" s="1"/>
  <c r="A654" i="1" s="1"/>
  <c r="A655" i="1" s="1"/>
  <c r="A643" i="1"/>
  <c r="A656" i="1" l="1"/>
  <c r="A657" i="1" s="1"/>
  <c r="A658" i="1" s="1"/>
  <c r="A659" i="1" s="1"/>
  <c r="A660" i="1" s="1"/>
  <c r="A662" i="1" l="1"/>
  <c r="A663" i="1" s="1"/>
  <c r="A664" i="1" s="1"/>
  <c r="A666" i="1" l="1"/>
  <c r="A667" i="1" l="1"/>
  <c r="A668" i="1" s="1"/>
  <c r="A669" i="1" s="1"/>
  <c r="A670" i="1" s="1"/>
  <c r="A671" i="1" s="1"/>
  <c r="A673" i="1" s="1"/>
  <c r="A674" i="1" s="1"/>
  <c r="A676" i="1" s="1"/>
  <c r="A677" i="1" s="1"/>
  <c r="A678" i="1" s="1"/>
  <c r="A680" i="1" s="1"/>
  <c r="A683" i="1" s="1"/>
  <c r="A685" i="1" s="1"/>
  <c r="A686" i="1" s="1"/>
  <c r="A687" i="1" s="1"/>
  <c r="A688" i="1" s="1"/>
  <c r="A689" i="1" s="1"/>
  <c r="A690" i="1" s="1"/>
  <c r="A691" i="1" s="1"/>
  <c r="A692" i="1" s="1"/>
  <c r="A693" i="1" s="1"/>
  <c r="A695" i="1" s="1"/>
  <c r="A697" i="1" s="1"/>
  <c r="A698" i="1" s="1"/>
  <c r="A699" i="1" s="1"/>
  <c r="A700" i="1" s="1"/>
  <c r="A701" i="1" l="1"/>
  <c r="A702" i="1" s="1"/>
  <c r="A703" i="1" s="1"/>
  <c r="A704" i="1" s="1"/>
  <c r="A705" i="1" s="1"/>
  <c r="A706" i="1" s="1"/>
  <c r="A707" i="1" s="1"/>
  <c r="A709" i="1" s="1"/>
  <c r="A710" i="1" s="1"/>
  <c r="A711" i="1" s="1"/>
  <c r="A712" i="1" s="1"/>
  <c r="A713" i="1" s="1"/>
  <c r="A715" i="1" s="1"/>
  <c r="A717" i="1" s="1"/>
  <c r="A719" i="1" s="1"/>
  <c r="A720" i="1" s="1"/>
  <c r="A721" i="1" s="1"/>
  <c r="A722" i="1" s="1"/>
  <c r="A723" i="1" s="1"/>
  <c r="A724" i="1" s="1"/>
  <c r="A725" i="1" s="1"/>
  <c r="A726" i="1" s="1"/>
  <c r="A735" i="1" s="1"/>
  <c r="A739" i="1" s="1"/>
  <c r="A740" i="1" s="1"/>
  <c r="A741" i="1" s="1"/>
  <c r="A742" i="1" s="1"/>
  <c r="A745" i="1" s="1"/>
  <c r="A746" i="1" s="1"/>
  <c r="A747" i="1" s="1"/>
  <c r="A748" i="1" s="1"/>
  <c r="A749" i="1" s="1"/>
  <c r="A753" i="1" s="1"/>
  <c r="A755" i="1" s="1"/>
  <c r="A757" i="1" s="1"/>
  <c r="A758" i="1" s="1"/>
  <c r="A760" i="1" s="1"/>
  <c r="A761" i="1" s="1"/>
  <c r="A762" i="1" s="1"/>
  <c r="A764" i="1" s="1"/>
  <c r="A765" i="1" s="1"/>
  <c r="A766" i="1" s="1"/>
  <c r="A768" i="1" s="1"/>
  <c r="A769" i="1" s="1"/>
  <c r="A770" i="1" s="1"/>
  <c r="A772" i="1" s="1"/>
  <c r="A774" i="1" s="1"/>
  <c r="A775" i="1" s="1"/>
  <c r="A776" i="1" s="1"/>
  <c r="A777" i="1" s="1"/>
  <c r="A778" i="1" s="1"/>
  <c r="A779" i="1" s="1"/>
  <c r="A783" i="1" s="1"/>
  <c r="A785" i="1" s="1"/>
  <c r="A786" i="1" s="1"/>
  <c r="A787" i="1" s="1"/>
  <c r="A789" i="1" s="1"/>
  <c r="A791" i="1" s="1"/>
  <c r="A792" i="1" s="1"/>
  <c r="A794" i="1" s="1"/>
  <c r="A795" i="1" s="1"/>
  <c r="A796" i="1" s="1"/>
  <c r="A797" i="1" s="1"/>
  <c r="A798" i="1" s="1"/>
  <c r="A799" i="1" s="1"/>
  <c r="A800" i="1" s="1"/>
  <c r="A803" i="1" s="1"/>
  <c r="A804" i="1" s="1"/>
  <c r="A805" i="1" s="1"/>
  <c r="A806" i="1" s="1"/>
  <c r="A807" i="1" s="1"/>
  <c r="A808" i="1" s="1"/>
  <c r="A809" i="1" s="1"/>
  <c r="A810" i="1" s="1"/>
  <c r="A812" i="1" s="1"/>
  <c r="A813" i="1" s="1"/>
  <c r="A814" i="1" s="1"/>
  <c r="A815" i="1" s="1"/>
  <c r="A816" i="1" s="1"/>
  <c r="A818" i="1" s="1"/>
  <c r="A824" i="1" s="1"/>
  <c r="A825" i="1" s="1"/>
  <c r="A826" i="1" s="1"/>
  <c r="A830" i="1" s="1"/>
  <c r="A831" i="1" s="1"/>
  <c r="A840" i="1" s="1"/>
  <c r="A841" i="1" s="1"/>
  <c r="A842" i="1" s="1"/>
</calcChain>
</file>

<file path=xl/sharedStrings.xml><?xml version="1.0" encoding="utf-8"?>
<sst xmlns="http://schemas.openxmlformats.org/spreadsheetml/2006/main" count="2109" uniqueCount="1115">
  <si>
    <t>Ведомость объемов и стоимости работ</t>
  </si>
  <si>
    <t xml:space="preserve">по «Капитальному ремонту автомобильной дороги М-4 «Дон» </t>
  </si>
  <si>
    <t>км 651+000 – км 661+000  в Воронежской области»</t>
  </si>
  <si>
    <t>№№ п.п.</t>
  </si>
  <si>
    <t xml:space="preserve">Наименование работ </t>
  </si>
  <si>
    <t>Ед. изм.</t>
  </si>
  <si>
    <t>Количество</t>
  </si>
  <si>
    <t>Примечание</t>
  </si>
  <si>
    <t>ПОДГОТОВИТЕЛЬНЫЕ РАБОТЫ</t>
  </si>
  <si>
    <t>Разборка существующих сооружений</t>
  </si>
  <si>
    <t>Разборка существующей дорожной одежды</t>
  </si>
  <si>
    <t xml:space="preserve">Разборка щебеночного основания </t>
  </si>
  <si>
    <t>м³</t>
  </si>
  <si>
    <t>т</t>
  </si>
  <si>
    <t>пог.м</t>
  </si>
  <si>
    <t xml:space="preserve">Зачистка кромок существующей дорожной </t>
  </si>
  <si>
    <t>(на временную площадку складирования).</t>
  </si>
  <si>
    <t>Разборка существующих искусственных сооружений</t>
  </si>
  <si>
    <t>Разборка ж.б. откосных стенок на входе трубы</t>
  </si>
  <si>
    <t>Разборка существующих дорожных знаков и барьерного ограждения</t>
  </si>
  <si>
    <t xml:space="preserve">Разборка существующего металлического </t>
  </si>
  <si>
    <t>м</t>
  </si>
  <si>
    <t xml:space="preserve">ограждения с перестановкой </t>
  </si>
  <si>
    <t>Разборка ж.б. блоков фундаментов</t>
  </si>
  <si>
    <t>Мероприятия по обеспечению безопасности движения транзитного транспорта</t>
  </si>
  <si>
    <t>Временное уширение дороги</t>
  </si>
  <si>
    <t>Организация временного движения</t>
  </si>
  <si>
    <t>Установка предупреждающих дорожных знаков на металлических стойках в грунт (без учета стоимости материала):</t>
  </si>
  <si>
    <t>2 типоразмера: 1.20.3</t>
  </si>
  <si>
    <t>2 типоразмера: 1.25</t>
  </si>
  <si>
    <t>2 типоразмера: 1.34.1</t>
  </si>
  <si>
    <t>2 типоразмера: 1.34.2</t>
  </si>
  <si>
    <t>шт.</t>
  </si>
  <si>
    <t>То же, запрещающих знаков (без учета стоимости материала):</t>
  </si>
  <si>
    <t>2 типоразмера: 3.31</t>
  </si>
  <si>
    <t>То же, предписывающих знаков (без учета стоимости материала):</t>
  </si>
  <si>
    <t>2 типоразмера: 4.2.1</t>
  </si>
  <si>
    <t>2 типоразмера: 4.2.2</t>
  </si>
  <si>
    <t>шт</t>
  </si>
  <si>
    <t>То же, информационных знаков (без учета стоимости материала):</t>
  </si>
  <si>
    <t>4 типоразмера: 6.19.1</t>
  </si>
  <si>
    <t>То же, дополнительных щитков (без учета стоимости материала):</t>
  </si>
  <si>
    <t>2 типоразмера: 3.20</t>
  </si>
  <si>
    <t>2 типоразмера: 3.24</t>
  </si>
  <si>
    <t>2 типоразмера: 8.2.1</t>
  </si>
  <si>
    <t xml:space="preserve">Установка дорожных металлических стоек массой до 25 кг (без учета стоимости материала) </t>
  </si>
  <si>
    <t>Ограждения:</t>
  </si>
  <si>
    <t xml:space="preserve">Средства технического регулирования </t>
  </si>
  <si>
    <t>Обустройство объездной дороги</t>
  </si>
  <si>
    <t>2 типоразмера: 3.1</t>
  </si>
  <si>
    <t>4 типоразмера: 6.17</t>
  </si>
  <si>
    <t>м²</t>
  </si>
  <si>
    <t xml:space="preserve">Установка дорожных металлических стоек массой до 25 кг (без учета стоимости материала): </t>
  </si>
  <si>
    <t>Средства технического регулирования</t>
  </si>
  <si>
    <t>Установка металлического оцинкованного ограждения на металлических стойках типа 11ДО У3-250кДж (с 5 кратной оборачиваемостью)</t>
  </si>
  <si>
    <t>Технический этап (рекультивация)</t>
  </si>
  <si>
    <t>Снятие плодородного слоя почвы из-под подошвы насыпи и откосов существующего земляного полотна бульдозером с перемещением до 50 м</t>
  </si>
  <si>
    <t>Разравнивание остатков растительного грунта после всех укрепительных работ в границе полосы отвода . Плотность грунта 1,2 т/м³</t>
  </si>
  <si>
    <t>Рекультивация по ремонту моста</t>
  </si>
  <si>
    <t>Срезка растительного слоя грунта 1 группы бульдозером под стройплощадку и технологические площадки с перемещением до 50 м в валы. Плотность грунта 1,2 т/м³</t>
  </si>
  <si>
    <t>Возврат плодородного грунта на прежнее место с планировкой</t>
  </si>
  <si>
    <t>ЗЕМЛЯНОЕ ПОЛОТНО</t>
  </si>
  <si>
    <t>Разработка грунта 1 группы бульдозером с перемещением до 50 м.</t>
  </si>
  <si>
    <t xml:space="preserve">Разработка грунта 2 группы бульдозером с перемещением до 50 м. </t>
  </si>
  <si>
    <t>Уплотнение основания насыпи перед отсыпкой земляного полотна и выемки перед отсыпкой рабочего слоя 6-ю проходами пневматических катков по одному следу при оптимальной толщине слоя 30 см</t>
  </si>
  <si>
    <t>Уплотнение грунта земляного полотна 16-ю проходами пневматических катков по одному следу при оптимальной толщине слоя 60 см</t>
  </si>
  <si>
    <t>Полив водой</t>
  </si>
  <si>
    <t>Планировка земляного полотна по низу подстилающего слоя механизированным способом в грунтах 1 группы</t>
  </si>
  <si>
    <t>Планировка земляного полотна по низу подстилающего слоя механизированным способом в грунтах 2 группы</t>
  </si>
  <si>
    <t>Планировка откосов  механизированным способом в грунтах 1 группы</t>
  </si>
  <si>
    <t>Укрепительные работы</t>
  </si>
  <si>
    <t>Укрепление откосов земляного полотна засевом трав по плодородному слою 15 см</t>
  </si>
  <si>
    <t>То же, двойная норма высева семян</t>
  </si>
  <si>
    <t>Надвижка грунта бульдозером на расстояние до 50 м</t>
  </si>
  <si>
    <t>Присыпные обочины</t>
  </si>
  <si>
    <t>Планировка обочин механизированным способом в грунтах 1 группы</t>
  </si>
  <si>
    <t>ДОРОЖНАЯ ОДЕЖДА</t>
  </si>
  <si>
    <t>Устройство дорожной одежды по типу Б</t>
  </si>
  <si>
    <t>Устройство нижнего слоя основания из щебеночно-песчаной смеси С-4 при максимальном размере зерен 80мм, толщиной 25 см</t>
  </si>
  <si>
    <t>Устройство верхнего слоя основания из щебеночно-песчаной смеси С-4 при максимальном размере зерен 80мм, толщиной 20 см</t>
  </si>
  <si>
    <t>Устройство нижнего слоя покрытия из горячей плотной крупнозернистой асфальтобетонной смеси типа Б марки I с содержанием щебня 50%, дисперсно-армированной полимерными добавками, толщиной 10 см</t>
  </si>
  <si>
    <t>Укладка геотекстильного материала</t>
  </si>
  <si>
    <t>Укладка геосетки на стыках покрытий</t>
  </si>
  <si>
    <t>Устройство дорожной одежды по типу А</t>
  </si>
  <si>
    <t>Транспортировка материала от разборки асфальтобетонного покрытия на расстояние до 1 км. Плотность 2,0 т/м³</t>
  </si>
  <si>
    <t xml:space="preserve">Устройство основания дорожного полотна методом холодного ресайклинга толщиной 19 см с добавлением минеральных добавок и битумной эмульсии </t>
  </si>
  <si>
    <t xml:space="preserve">   - асфальтобетонный гранулят</t>
  </si>
  <si>
    <t xml:space="preserve">   - битумная эмульсия</t>
  </si>
  <si>
    <t xml:space="preserve">   - цемент М400</t>
  </si>
  <si>
    <t xml:space="preserve">Устройство основания дорожного полотна методом холодного ресайклинга толщиной 16 см с добавлением минеральнах добавок и битумной эмульсии </t>
  </si>
  <si>
    <t>Устройство нижнего слоя покрытия из горячей плотной крупнозернистой асфальтобетонной смеси типа Б марки I с содержанием щебня 50%, дисперсно-армированной полимерными добавками, толщиной 8 см</t>
  </si>
  <si>
    <t>Устройство дорожной одежды по типу В</t>
  </si>
  <si>
    <t xml:space="preserve">Устройство основания дорожного полотна методом холодного ресайклинга толщиной 19 см с добавлением минеральнах добавок и битумной эмульсии </t>
  </si>
  <si>
    <t>Устройство нижнего слоя покрытия из горячей плотной крупнозернистой асфальтобетонной смеси типа Б марки I толщиной 6 см</t>
  </si>
  <si>
    <t>Устройство верхнего слоя покрытия из горячей плотной мелкозернистой асфальтобетонной смеси типа А марки I, толщиной 5 см</t>
  </si>
  <si>
    <t>Устройство дорожной одежды по типу Г</t>
  </si>
  <si>
    <t>Устройство слоя из горячей плотной крупнозернистой асфальтобетонной смеси типа Б марки I для доработки поперечного профиля до проектных отметок</t>
  </si>
  <si>
    <t>Укрепление обочин</t>
  </si>
  <si>
    <t>Укрепление обочин засевом трав по плодородному слою 15 см</t>
  </si>
  <si>
    <t>Надвижка растительного грунта бульдозером на расстояние до 50 м</t>
  </si>
  <si>
    <t>Водоотвод вдоль кромки проезжей части</t>
  </si>
  <si>
    <t>Водоотводные лотки вдоль кромки проезжей части</t>
  </si>
  <si>
    <t>Укладка монолитного бетона B20 F200</t>
  </si>
  <si>
    <t xml:space="preserve">Лотки по откосу насыпи </t>
  </si>
  <si>
    <t>Водосбросы на обочине</t>
  </si>
  <si>
    <t>Устройство гасителей</t>
  </si>
  <si>
    <t>- по типу 1 (у подошвы насыпи)</t>
  </si>
  <si>
    <t>Земляные работы вручную (грунт 1 группы)</t>
  </si>
  <si>
    <t>Устройство упоров из монолитного бетона B22.5 F200</t>
  </si>
  <si>
    <t>Устройство растекателя из монолитного бетона B20 F200</t>
  </si>
  <si>
    <t>Малые искусственные сооружения</t>
  </si>
  <si>
    <t>Удлинение круглой ж.б. трубы отв.3×0.9м звеньями отв.3×1.0м с толщиной стенки звена 10 см бесфундаментной</t>
  </si>
  <si>
    <t>пог. м</t>
  </si>
  <si>
    <t>Разработка грунта 2 группы бульдозером под тело трубы и оголовки с перемещением до 50 м и складированием в штабель</t>
  </si>
  <si>
    <t>Разработка грунта 2 группы экскаватором в отвал с последующим перемещением грунта бульдозером на 50 м и складированием в штабель</t>
  </si>
  <si>
    <t>Доработка вручную котлована, разрабатываемого механизированным способом. Грунт 2 группы.</t>
  </si>
  <si>
    <t>Устройство щебеночно-песчаной подготовки</t>
  </si>
  <si>
    <t>Заполнение пазух песчано-щебеночной смесью</t>
  </si>
  <si>
    <t>Устройство рубашки из монолитного бетона В20 F200</t>
  </si>
  <si>
    <t>Устройство обмазочной гидроизоляции тела трубы и оголовков двумя слоями битумной мастики по битумной грунтовке</t>
  </si>
  <si>
    <t>Устройство оклеечной гидроизоляции тела трубы двумя слоями стеклоткани</t>
  </si>
  <si>
    <t>Устройство лотка у оголовков труб из монолитного бетона В20 F200</t>
  </si>
  <si>
    <t>Обратная засыпка котлованов грунтом 2 группы бульдозером с перемещением грунта до 50 м</t>
  </si>
  <si>
    <t xml:space="preserve">Обратная засыпка котлованов вручную грунтом 2 группы </t>
  </si>
  <si>
    <t>Уплотнение грунта 2 группы ручными   пневмотрамбовками</t>
  </si>
  <si>
    <t>Разработка грунта 2 группы бульдозером с перемещением до 50 м</t>
  </si>
  <si>
    <t>Разработка грунта 2 группы в котловане вручную</t>
  </si>
  <si>
    <t xml:space="preserve">Устройство упоров из монолитного бетона В20 F200 </t>
  </si>
  <si>
    <t>Укрепление монолитным бетоном В20 F200, толщиной 8 см на слое щебня 10 см русла входного оголовка и откосов входного и выходного оголовков</t>
  </si>
  <si>
    <t>а) бетон В20 F200</t>
  </si>
  <si>
    <t>кг</t>
  </si>
  <si>
    <t>Укрепление монолитным бетоном В20 F200, толщиной 12 см на слое щебня 10 см русла выходного оголовка и конца укрепления, в том числе:</t>
  </si>
  <si>
    <t>Устройство каменной наброски</t>
  </si>
  <si>
    <t>Удлинение круглой ж.б. трубы  отв. 1.0м с толщиной стенки звена 10 см, бесфундаментной (c коническим звеном) (ПК 14+69)</t>
  </si>
  <si>
    <t>Обратная засыпка котлованов грунтом 1 группы бульдозером с перемещением грунта до 50 м</t>
  </si>
  <si>
    <t>Обратная засыпка котлованов вручную грунтом 1 группы</t>
  </si>
  <si>
    <t>Уплотнение грунта 1 группы ручными   пневмотрамбовками</t>
  </si>
  <si>
    <t>Ремонт существующих круглых ж.б. труб</t>
  </si>
  <si>
    <t>Заделка трещин монолитным бетоном В20 F200</t>
  </si>
  <si>
    <t>Зачистка бетона, заделка монолитным бетоном В20 F200 сколов звеньев, откосных  и  портальных стенок</t>
  </si>
  <si>
    <t>Подсыпка грунта 1 группы вручную</t>
  </si>
  <si>
    <t>Уплотнение грунта 1 группы  ручными  пневмотрамбовками</t>
  </si>
  <si>
    <t>Укрепление откоса засевом трав</t>
  </si>
  <si>
    <t>Устройство лотка у оголовков трубы из монолитного бетона В20 F200</t>
  </si>
  <si>
    <t>Разработка грунта 2 группы вручную</t>
  </si>
  <si>
    <t>Укрепление монолитным бетоном толщиной 8 см на слое щебня 10 см  откосов входного и выходного оголовков  в том числе:</t>
  </si>
  <si>
    <t>- бетон В20 F200</t>
  </si>
  <si>
    <t>Укрепление монолитным бетоном, толщиной 12 см по слою щебня 10 см русла выходного оголовка, в том числе:</t>
  </si>
  <si>
    <t>Устройство упоров из монолитного бетона В20 F200</t>
  </si>
  <si>
    <t>ПЕРЕСЕЧЕНИЯ И ПРИМЫКАНИЯ</t>
  </si>
  <si>
    <t>Земляное полотно</t>
  </si>
  <si>
    <t>Планировка откосов земляного полотна  механизированным способом в грунтах 1 группы</t>
  </si>
  <si>
    <t xml:space="preserve">Укрепление откосов земляного полотна засевом трав по плодородному слою 15 см </t>
  </si>
  <si>
    <t xml:space="preserve">Устройство основания дорожного полотна методом холодного ресайклинга толщиной 16 см с добавлением минеральных добавок и битумной эмульсии </t>
  </si>
  <si>
    <t>0.46</t>
  </si>
  <si>
    <t>Устройство геотекстильного материала</t>
  </si>
  <si>
    <t xml:space="preserve">Укрепление обочин засевом трав по плодородному слою 15 см </t>
  </si>
  <si>
    <t>Удлинение круглой ж.б. трубы отв.0.7 звеньями отв. 1.0 м с толщиной стенки звена 10 см бесфундаментной</t>
  </si>
  <si>
    <t>Разработка грунта 2 группы  вручную</t>
  </si>
  <si>
    <t>Укрепление монолитным бетоном В20 F200 толщиной 12 см на слое щебня 10 см русла выходного оголовка и конца укрепления, в том числе:</t>
  </si>
  <si>
    <t>Очистка поверхности трубы от слабого бетона, арматуры от ржавчины. Заделка монолитным бетоном В20 F200</t>
  </si>
  <si>
    <t>Зачистка бетона, заделка монолитным бетоном В20 F200 звеньев, откосных  и  портальных стенок</t>
  </si>
  <si>
    <t>Укрепление монолитным бетоном толщиной 8 см на слое щебня 10 см  русла входного оголовка и откосов  в том числе:</t>
  </si>
  <si>
    <t>м² русла</t>
  </si>
  <si>
    <t>ОБУСТРОЙСТВО ДОРОГИ</t>
  </si>
  <si>
    <t>Дорожные знаки:</t>
  </si>
  <si>
    <t>Установка предупреждающих дорожных знаков на металлических стойках:</t>
  </si>
  <si>
    <t>2 типоразмера: 1.13</t>
  </si>
  <si>
    <t>2 типоразмера: 1.22</t>
  </si>
  <si>
    <t>2 типоразмера: 1.27</t>
  </si>
  <si>
    <t>2 типоразмера: 1.34.3</t>
  </si>
  <si>
    <t>То же, знаков приоритета:</t>
  </si>
  <si>
    <t>2 типоразмера: 2.3.1</t>
  </si>
  <si>
    <t>2 типоразмера: 2.3.2</t>
  </si>
  <si>
    <t>2 типоразмера: 2.3.3</t>
  </si>
  <si>
    <t>2 типоразмера: 2.4</t>
  </si>
  <si>
    <t>То же, запрещающих знаков:</t>
  </si>
  <si>
    <t>2 типоразмера: 3.13</t>
  </si>
  <si>
    <t>2 типоразмера: 3.21</t>
  </si>
  <si>
    <t>2 типоразмера: 3.27</t>
  </si>
  <si>
    <t>То же, предписывающих знаков:</t>
  </si>
  <si>
    <t>2 типоразмера: 4.1.1</t>
  </si>
  <si>
    <t>То же, знаков особых предписаний:</t>
  </si>
  <si>
    <t>2 типоразмера: 5.15.1</t>
  </si>
  <si>
    <t>2 типоразмера: 5.15.3</t>
  </si>
  <si>
    <t>2 типоразмера: 5.15.4</t>
  </si>
  <si>
    <t>1 типоразмера: 5.16</t>
  </si>
  <si>
    <t>2 типоразмера: 5.19.1</t>
  </si>
  <si>
    <t>2 типоразмера: 5.19.2</t>
  </si>
  <si>
    <t>То же, информационных знаков:</t>
  </si>
  <si>
    <t>размером 2500x510: 6.10.1</t>
  </si>
  <si>
    <t>размером 3500х1200: 6.10.1</t>
  </si>
  <si>
    <t>размером 2250х510: 6.11</t>
  </si>
  <si>
    <t>размером 4000х2500: 6.9.1</t>
  </si>
  <si>
    <t>2 типоразмера: 6.13</t>
  </si>
  <si>
    <t>То же, знаков сервиса:</t>
  </si>
  <si>
    <t>2 типоразмера: 7.3</t>
  </si>
  <si>
    <t>То же, дополнительных щитков:</t>
  </si>
  <si>
    <t>2 типоразмера: 6.14.1</t>
  </si>
  <si>
    <t>2 типоразмера: 8.1.1</t>
  </si>
  <si>
    <t>2 типоразмера: 8.2.2</t>
  </si>
  <si>
    <t>Установка дорожных металлических стоек массой до 25 кг на сборных железобетонных фундаментах:</t>
  </si>
  <si>
    <t>Установка дорожных металлических стоек массой от 25 кг до 50 кг на сборных железобетонных фундаментах:</t>
  </si>
  <si>
    <t>Укладка сборных бетонных блоков фундамента Ф-2 В15 F100.</t>
  </si>
  <si>
    <t>Устройство присыпных берм</t>
  </si>
  <si>
    <t>Уплотнение грунта 1 группы пневмотрамбовками</t>
  </si>
  <si>
    <t>Планировка верха и откосов присыпных берм в грунтах 1 группы вручную</t>
  </si>
  <si>
    <t>Укрепление откосов присыпных берм засевом трав по плодородному слою 15 см</t>
  </si>
  <si>
    <t>Ограждения</t>
  </si>
  <si>
    <t>Установка металлического оцинкованного ограждения на металлических стойках типа 11ДО У3-250кДж (без учета стоимости ограждения):</t>
  </si>
  <si>
    <t>Установка металлического оцинкованного ограждения на металлических стойках типа 11ДО У2-190кДж:</t>
  </si>
  <si>
    <t xml:space="preserve"> То же, (без учета стоимости ограждения)</t>
  </si>
  <si>
    <t>Дорожная разметка (термопластиком):</t>
  </si>
  <si>
    <t>Разметка сплошной линией толщиной 0,1 м (1.1)</t>
  </si>
  <si>
    <t>Разметка сплошной линией толщиной 0,1 м (1.2.1)</t>
  </si>
  <si>
    <t>Разметка сплошной линией толщиной 0,1 м (1.4) желтого цвета</t>
  </si>
  <si>
    <t>Разметка прерывистой линией толщиной 0,1 м при соотношении штриха к промежутку:</t>
  </si>
  <si>
    <t>1:3 (1.5)</t>
  </si>
  <si>
    <t>3:1 (1.6)</t>
  </si>
  <si>
    <t>Разметка прерывистой линией толщиной 0,2 м при соотношении штриха к промежутку:</t>
  </si>
  <si>
    <t>1:3 (1.8)</t>
  </si>
  <si>
    <t>1:1 (1.7)</t>
  </si>
  <si>
    <t>Разметка направляющих островков, стрел и др., приведенная к (1.1) толщиной 0,10 м</t>
  </si>
  <si>
    <t>Дорожная разметка (черной и белой краской):</t>
  </si>
  <si>
    <t>Вертикальная разметка обозначения бордюров (2.7) толщиной 0,33 м</t>
  </si>
  <si>
    <t>ВРЕМЕННЫЕ ЗДАНИЯ И СООРУЖЕНИЯ</t>
  </si>
  <si>
    <t>Уширение дороги слева</t>
  </si>
  <si>
    <t>Разработка грунта 2 группы  бульдозером с перемещением до 50 м в валы (для отсыпки присыпных обочин)</t>
  </si>
  <si>
    <t>Разработка грунта 2 группы экскаватором с погрузкой в автосамосвалы, транспортировка в кавальер до 9 км. Плотность грунта 2.13 т/м³</t>
  </si>
  <si>
    <t>Разработка грунта 2 группы  бульдозером с перемещением до 50 м в насыпь</t>
  </si>
  <si>
    <t>Устройство дорожной одежды</t>
  </si>
  <si>
    <t>Устройство нижнего слоя основания из щебеночно-песчаной смеси С-4 при максимальном размере зерен 80мм, толщиной 16 см</t>
  </si>
  <si>
    <t>Устройство верхнего слоя основания из щебеночно-песчаной смеси С-4 при максимальном размере зерен 80мм, толщиной 15 см</t>
  </si>
  <si>
    <t>Устройство нижнего слоя покрытия из горячей плотный крупнозернистой асфальтобетонной смеси тип Б марки I толщиной 6 см</t>
  </si>
  <si>
    <t>Устройство верхнего слоя покрытия из горячей плотной мелкозернистой асфальтобетонной смеси типа Б марки I толщиной 5 см</t>
  </si>
  <si>
    <t>Планировка обочин механизированным способом в грунтах 2 группы</t>
  </si>
  <si>
    <t xml:space="preserve">Разработка грунта 2 группы  бульдозером с перемещением до 50 м </t>
  </si>
  <si>
    <t>Дорожная разметка (краской):</t>
  </si>
  <si>
    <t>Разборка уширения дороги слева</t>
  </si>
  <si>
    <t>Разборка асфальтобетонного покрытия методом холодного фрезерования толщиной слоя 11 см</t>
  </si>
  <si>
    <t xml:space="preserve">Разборка щебеночного основания механизированным способом </t>
  </si>
  <si>
    <t>Уширение дороги справа</t>
  </si>
  <si>
    <t>Разборка уширения дороги справа</t>
  </si>
  <si>
    <t xml:space="preserve">Разборка основания из АГБ механизированным способом </t>
  </si>
  <si>
    <t>Объездная дорога км 654+699 – км 655+155</t>
  </si>
  <si>
    <t>км</t>
  </si>
  <si>
    <t>Устройство нижнего слоя покрытия из горячей пористой крупнозернистой асфальтобетонной смеси марки I толщиной 6 см</t>
  </si>
  <si>
    <t>Строительство круглой металлической трубы отв. 4×1520мм с толщиной стенки 16 мм с пятикратной оборачиваемостью</t>
  </si>
  <si>
    <t>Доработка вручную котлована, разрабатываемого механизированным способом. Грунт 1 группы.</t>
  </si>
  <si>
    <t>Водоотлив из котлована при интенсивности притока грунтовых вод до 30 м³/ч (размер котлована 2*12,3*20 м)</t>
  </si>
  <si>
    <t>Укладка металлической трубы отв. 4х1520мм с толщиной стенки 16мм</t>
  </si>
  <si>
    <t>Обратная засыпка котлована бульдозером, с перемещением грунта 1 группы до 50 м</t>
  </si>
  <si>
    <t>Уплотнение грунта 1 группы ручными пневмотрамбовками</t>
  </si>
  <si>
    <t>Разметка сплошной линией толщиной 0,1 м</t>
  </si>
  <si>
    <t>Разборка объездной дороги</t>
  </si>
  <si>
    <t>Разработка грунта 1 группы экскаватором  с погрузкой в автосамосвалы, транспортировка в кавальер до 10 км. Плотность грунта 1,6 т/м³</t>
  </si>
  <si>
    <t>Разборка трубы</t>
  </si>
  <si>
    <t>Разработка грунта 1 группы экскаватором с погрузкой в автосамосвалы, транспортировка в кавальер  на  расстояние до 10 км. Плотность грунта 1,6 т/м³</t>
  </si>
  <si>
    <t>Планировка площадей в грунтах 1 группы</t>
  </si>
  <si>
    <t>Укрепление спланированных площадей засевом многолетних трав по плодородному слою толщиной 15 см с поливом водой.</t>
  </si>
  <si>
    <t>СЕТКА ДЛЯ ЗАЩИТЫ ОТ ЖИВОТНЫХ</t>
  </si>
  <si>
    <t>АВТОПАВИЛЬОНЫ</t>
  </si>
  <si>
    <t xml:space="preserve">Демонтаж металлического автопавильона </t>
  </si>
  <si>
    <t>Демонтаж бетонного фундамента автопавильона</t>
  </si>
  <si>
    <r>
      <t>м</t>
    </r>
    <r>
      <rPr>
        <vertAlign val="superscript"/>
        <sz val="11"/>
        <color theme="1"/>
        <rFont val="Times New Roman"/>
        <family val="1"/>
        <charset val="204"/>
      </rPr>
      <t>3</t>
    </r>
  </si>
  <si>
    <t>Демонтаж асфальтобетонного покрытия посадочной площадки</t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</si>
  <si>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</si>
  <si>
    <t xml:space="preserve">Демонтаж бордюрного камня </t>
  </si>
  <si>
    <t xml:space="preserve">Погрузка, разгрузка и транспортировка металлического автопавильона от демонтажа </t>
  </si>
  <si>
    <t xml:space="preserve">Погрузка и транспортировка строительного мусора  от разборки фундамента автопавильона, а/б покрытия посадочной площадки и бордюрного камня </t>
  </si>
  <si>
    <t>Устройство нового автопавильона</t>
  </si>
  <si>
    <t xml:space="preserve">Устройство песчаной подготовки под монолитной плитой толщиной:    - 100 мм  </t>
  </si>
  <si>
    <t>Устройство монолитной плиты МП 1:</t>
  </si>
  <si>
    <t>- бетон  В15, F200</t>
  </si>
  <si>
    <t xml:space="preserve">Монтаж автопавильона заводского изготовления </t>
  </si>
  <si>
    <t>Установка урны</t>
  </si>
  <si>
    <t xml:space="preserve">Озеленение  площадки </t>
  </si>
  <si>
    <r>
      <t>м</t>
    </r>
    <r>
      <rPr>
        <vertAlign val="superscript"/>
        <sz val="11"/>
        <color theme="1"/>
        <rFont val="Times New Roman"/>
        <family val="1"/>
        <charset val="204"/>
      </rPr>
      <t>2.</t>
    </r>
  </si>
  <si>
    <t xml:space="preserve">Бортовой камень БР 100.20.8 </t>
  </si>
  <si>
    <t xml:space="preserve">Бортовой камень БР 100.30.8 </t>
  </si>
  <si>
    <t>Устройство асфальтобетонного покрытия площадки</t>
  </si>
  <si>
    <t xml:space="preserve">Песок </t>
  </si>
  <si>
    <t>Асфальтобетон из горячей песчаной смеси тип Г марка III толщиной 0,04м</t>
  </si>
  <si>
    <t xml:space="preserve">Разработка котлована под фундаментную плиту </t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</si>
  <si>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</si>
  <si>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t>МОСТ ЧЕРЕЗ р. БАБИЙ ЛОГ</t>
  </si>
  <si>
    <t>Разборка мостового полотна</t>
  </si>
  <si>
    <t xml:space="preserve">Возврат существующего металлического барьерного ограждения в качестве металлолома </t>
  </si>
  <si>
    <t xml:space="preserve">Срезка асфальтобетонного покрытия проезжей части на мосту толщиной hср=14см методом холодного фрезерования </t>
  </si>
  <si>
    <t>Разборка вручную отбойными молотками асфальтобетонного покрытия средней толщиной   14 см</t>
  </si>
  <si>
    <t xml:space="preserve">Возврат металлического окаймления пролетного строения в качестве металлолома </t>
  </si>
  <si>
    <t>Разборка бетона защитного слоя на мосту hср=9см</t>
  </si>
  <si>
    <t>Разборка гидроизоляции и бетона монолитной накладной плиты на мосту hср=11,8см</t>
  </si>
  <si>
    <t>Разборка пролетного строения</t>
  </si>
  <si>
    <t>Разборка бетона омоноличивания накладных плит пролетного строения</t>
  </si>
  <si>
    <t>пог.м.</t>
  </si>
  <si>
    <t xml:space="preserve">Возврат металлолома </t>
  </si>
  <si>
    <t>Демонтаж накладных плит крайних балок пролетного строения стреловым краном. Масса плиты до 1,5 т</t>
  </si>
  <si>
    <t>Демонтаж балок пролетного строения длиной 11,36м стреловым краном. Масса балки до 8,5 т</t>
  </si>
  <si>
    <t>Разборка (членение) балок пролетного строения длиной 11,36 м на блоки длиной до 4,5 м. Масса блока  до 2,5 т</t>
  </si>
  <si>
    <t>Разборка сопряжений моста с насыпью подходов</t>
  </si>
  <si>
    <t xml:space="preserve">Срезка асфальтобетонного покрытия проезжей части на сопряжении толщиной hср=35 см методом холодного фрезерования </t>
  </si>
  <si>
    <t>Разборка вручную отбойными молотками асфальтобетонного покрытия средней толщиной   5 см</t>
  </si>
  <si>
    <t>Разборка бетонного прилива переходных плит</t>
  </si>
  <si>
    <t>Демонтаж железобетонных переходных плит сопряжения</t>
  </si>
  <si>
    <t>Разборка щебеночного основания дорожной одежды толщиной 40 см</t>
  </si>
  <si>
    <t>Разборка бетона омоноличивания лежней</t>
  </si>
  <si>
    <t>Демонтаж железобетонных блоков лежней на сопряжения длиной 4,8 м</t>
  </si>
  <si>
    <t>Разборка опор</t>
  </si>
  <si>
    <t>Разборка железобетонных шкафных стенок крайних опор вручную отбойными молотками</t>
  </si>
  <si>
    <t>Разборка бетона омоноличивания ригелей крайних опор вручную отбойными молотками</t>
  </si>
  <si>
    <t>Демонтаж железобетонных блоков ригелей крайних опор</t>
  </si>
  <si>
    <t>Разборка бетона омоноличивания ригелей промежуточных опор вручную отбойными молотками</t>
  </si>
  <si>
    <t>Демонтаж железобетонных блоков ригелей промежуточных опор</t>
  </si>
  <si>
    <t>Разборка железобетонных рубашек свай промежуточных опор, вручную отбойными молотками</t>
  </si>
  <si>
    <t>Демонтаж водосбросных сооружений</t>
  </si>
  <si>
    <t>Демонтаж сборных бетонных блоков водоотводных сооружений (водосбросов на обочине, гасителей)</t>
  </si>
  <si>
    <t>Разборка монолитного бетона водоотводных сооружений</t>
  </si>
  <si>
    <t>Разборка конусов</t>
  </si>
  <si>
    <t>Разборка щебеночной призмы</t>
  </si>
  <si>
    <t>га</t>
  </si>
  <si>
    <t>Специальные вспомогательные сооружения и устройства</t>
  </si>
  <si>
    <t xml:space="preserve">Устройство нижнего слоя основания для устойчивой работы копровой установки из грунта от разборки конусов  </t>
  </si>
  <si>
    <t>Потребность плит марки 2П30.18-30 (с 3-х кратной оборачиваемостью)</t>
  </si>
  <si>
    <t>Опоры</t>
  </si>
  <si>
    <t>Крайние опоры</t>
  </si>
  <si>
    <t>Забивка дизель-молотом копровой установки на гусеничном ходу в грунт 1 группы вертикальных железобетонных свай С12-35Т3 на 10,8 м. Бетон В25 F200</t>
  </si>
  <si>
    <t>Устройство ригелей из монолитного бетона в деревянной опалубке. Бетон В25 F200</t>
  </si>
  <si>
    <t>каркасы металлические</t>
  </si>
  <si>
    <t>Устройство шкафных стенок из монолитного железобетона в деревянной опалубке. Бетон В25 F200</t>
  </si>
  <si>
    <t>Устройство обмазочной двухслойной изоляции битумной мастикой поверхностей опор, соприкасающихся с грунтом</t>
  </si>
  <si>
    <t>Обеспыливание поверхностей опор</t>
  </si>
  <si>
    <t>Промежуточные опоры</t>
  </si>
  <si>
    <t>Забивка дизель-молотом копровой установки на гусеничном ходу в грунт 1 группы вертикальных железобетонных свай С12-35Т3 на 10,2 м. Бетон В25 F200</t>
  </si>
  <si>
    <t>Очистка поверхности существующих свай от слабого бетона металлическими щетками и промывка водой под давлением</t>
  </si>
  <si>
    <t>Восстановление защитного слоя толщиной до 15 мм существующих свай мелкозернистым бетоном B25 F200</t>
  </si>
  <si>
    <t>Восстановление защитного слоя толщиной до 5 мм существующих свай высокопрочным ремонтным составом типа ЦМИД-3</t>
  </si>
  <si>
    <t>Обеспыливание и сушка поверхности существующих свай</t>
  </si>
  <si>
    <t>Нанесение клеевого состава на поверхность существующих свай</t>
  </si>
  <si>
    <t xml:space="preserve"> эпоксидный клей</t>
  </si>
  <si>
    <t>Нанесение полимерцементного покрытия</t>
  </si>
  <si>
    <t>Пролетное строение</t>
  </si>
  <si>
    <t xml:space="preserve">Установка на подферменники резиновых опорных частей РОЧ 20х25х3,2см массой 4,3кг </t>
  </si>
  <si>
    <r>
      <t>м</t>
    </r>
    <r>
      <rPr>
        <vertAlign val="superscript"/>
        <sz val="11"/>
        <color rgb="FF000000"/>
        <rFont val="Times New Roman"/>
        <family val="1"/>
        <charset val="204"/>
      </rPr>
      <t>3</t>
    </r>
  </si>
  <si>
    <t>Устройство выравнивающего слоя из монолитного бетона В30 F200, средней толщиной 4,5см</t>
  </si>
  <si>
    <t>Устройство продольного и поперечного дренажа на проезжей части шириной 20 см</t>
  </si>
  <si>
    <t>сверление вертикальных отверстий в железобетонной плите пролетного строения диаметром 10 см глубиной 3см;</t>
  </si>
  <si>
    <t>сверление вертикальных отверстий в железобетонной плите пролетного строения диаметром 6,5 см глубиной 20 см</t>
  </si>
  <si>
    <t>Материалы:</t>
  </si>
  <si>
    <t>полиэтиленовые трубки диаметром 6,3 см длиной 50 см</t>
  </si>
  <si>
    <t>Устройство гидроизоляции проезжей части</t>
  </si>
  <si>
    <t>трубки чугунные</t>
  </si>
  <si>
    <t>Сверление вертикальных отверстий в железобетонной плите пролетного строения диаметром 22 мм глубиной 23 см</t>
  </si>
  <si>
    <t>Установка анкеров для крепления продольного водоотвода под пролетным строением</t>
  </si>
  <si>
    <t>Монтаж металлических подвесных лотков под пролетным строением с последующей окраской</t>
  </si>
  <si>
    <t>Устройство нижнего слоя двухслойного асфальтобетонного покрытия проезжей части толщиной 6 см из плотной горячей мелкозернистой смеси тип «Б» марки 1</t>
  </si>
  <si>
    <t>Устройство верхнего слоя двухслойного асфальтобетонного покрытия проезжей части толщиной 5 см из плотной горячей мелкозернистой смеси тип «А» марки 1на полимерно-битумном вяжущем</t>
  </si>
  <si>
    <t>Устройство покрытия вне зоны проезда из песчаного асфальтобетона толщиной 5 см тип «Г» марки 1</t>
  </si>
  <si>
    <t>Установка металлических цоколей под стойки барьерного ограждения с заполнением вручную бетоном и выполнение антикоррозийной защиты</t>
  </si>
  <si>
    <t>бетон класса В25 F200</t>
  </si>
  <si>
    <t>Заполнение штрабы в зоне деформационного шва</t>
  </si>
  <si>
    <t>Обеспыливание поверхностей пролетных строений</t>
  </si>
  <si>
    <t>Сопряжение моста с насыпью</t>
  </si>
  <si>
    <t>Монтаж  блоков лежней длиной 5,65 м, массой 4,25 т. Бетон класса В30 F200</t>
  </si>
  <si>
    <t xml:space="preserve">Омоноличивание блоков лежней. Бетон В30 F200 </t>
  </si>
  <si>
    <t>Бурение ям диаметром 0,6 м глубиной 1,5 м бурильно-крановыми механизмами в грунте 2 группы под фундаменты ограждения</t>
  </si>
  <si>
    <t>Установка цоколей с заполнением вручную бетоном и выполнением антикоррозийной защиты</t>
  </si>
  <si>
    <t>Устройство выравнивающего слоя из монолитного бетона толщиной 3 см. Бетон В25 F200</t>
  </si>
  <si>
    <t xml:space="preserve">Устройство гидроизоляции проезжей части </t>
  </si>
  <si>
    <t>Укладка горячего щебеночного пористого асфальтобетона марки I средней толщиной 9 см</t>
  </si>
  <si>
    <t>Устройство покрытия обочин из плотной горячей мелкозернистой асфальтобетонной смеси тип «Г» марки I толщиной 5 см</t>
  </si>
  <si>
    <t>Конусы</t>
  </si>
  <si>
    <t>Земляные работы</t>
  </si>
  <si>
    <r>
      <t>Разработка грунта (существующего конуса с учетом нарезки уступов), 3 группы экскаватором с</t>
    </r>
    <r>
      <rPr>
        <sz val="11"/>
        <color theme="1"/>
        <rFont val="Times New Roman"/>
        <family val="1"/>
        <charset val="204"/>
      </rPr>
      <t xml:space="preserve"> перемещением бульдозером до 20 м для устройства основания для устойчивой работы копровой установки.</t>
    </r>
  </si>
  <si>
    <r>
      <t xml:space="preserve">Разработка грунта  3 группы </t>
    </r>
    <r>
      <rPr>
        <sz val="11"/>
        <color theme="1"/>
        <rFont val="Times New Roman"/>
        <family val="1"/>
        <charset val="204"/>
      </rPr>
      <t xml:space="preserve">бульдозером </t>
    </r>
    <r>
      <rPr>
        <sz val="11"/>
        <color rgb="FF000000"/>
        <rFont val="Times New Roman"/>
        <family val="1"/>
        <charset val="204"/>
      </rPr>
      <t>с</t>
    </r>
    <r>
      <rPr>
        <sz val="11"/>
        <color theme="1"/>
        <rFont val="Times New Roman"/>
        <family val="1"/>
        <charset val="204"/>
      </rPr>
      <t xml:space="preserve"> перемещением до 50 м для обратной засыпки конуса.</t>
    </r>
    <r>
      <rPr>
        <sz val="11"/>
        <color rgb="FF000000"/>
        <rFont val="Times New Roman"/>
        <family val="1"/>
        <charset val="204"/>
      </rPr>
      <t xml:space="preserve"> </t>
    </r>
  </si>
  <si>
    <t xml:space="preserve">Уплотнение грунта 1 группы: </t>
  </si>
  <si>
    <t>923,7,0</t>
  </si>
  <si>
    <t>пневмокатками при 8 проходах по одному следу при толщине слоя 25 см с поливкой водой</t>
  </si>
  <si>
    <t xml:space="preserve">пневмотрамбовками вручную с поливкой водой </t>
  </si>
  <si>
    <t xml:space="preserve">Разработка грунта 1 группы в основании конуса экскаватором с перемещением в отвал на расстояние до 50 м с последующей планировкой бульдозером </t>
  </si>
  <si>
    <t>Устройство упора сечением 0,3х0,4м из монолитного бетона В25 F200</t>
  </si>
  <si>
    <t>Водоотвод с проезжей части</t>
  </si>
  <si>
    <t>Устройство водосбросных сооружений из открытых лотков на обочине</t>
  </si>
  <si>
    <t>блоки бетонные Б-5, габаритные размеры 1,0×0,18×0,45 м, масса 0,19 т. Бетон класса В25 F200;</t>
  </si>
  <si>
    <t>бетон В25 F200</t>
  </si>
  <si>
    <t>Обмазка поверхностей бетонных блоков битумной мастикой за 2 раза</t>
  </si>
  <si>
    <t>Разработка грунта 1 группы под гаситель вручную без крепления глубиной до 0,2 м</t>
  </si>
  <si>
    <t xml:space="preserve">Устройство водосбросных лотков в откосах насыпи с установкой блоков на щебень </t>
  </si>
  <si>
    <t>Устройство гасителей с укреплением площадки монолитным бетоном слоем 10 см на слой щебня с установкой бетонных блоков</t>
  </si>
  <si>
    <t>блоки бетонные Б-5, габаритные размеры: 1,0×0,18×0,45 см, масса 0,19 т. Бетон класса В25 F200;</t>
  </si>
  <si>
    <t>блоки железобетонные упора Б-9*, габаритные размеры 1.1×0,8×0,35 м, масса 0,48 т. Бетон класса В25 F200;</t>
  </si>
  <si>
    <t>Устройство каменной наброски вокруг гасителей</t>
  </si>
  <si>
    <t>Устройство основания для устойчивой работы копровой установки из сборных железобетонных плит марки 2П30.18-30. Габаритные размеры 3х1,75х0,17 м, масса 2,2 т. Бетона класса В22.5 F150                   (18 шт х 3 раза)</t>
  </si>
  <si>
    <t>учтено в п.8</t>
  </si>
  <si>
    <t>Лок.см.расчет № 01-00-01-1э п.1</t>
  </si>
  <si>
    <t>Лок.см.расчет № 01-00-01-1э п.п.4-6</t>
  </si>
  <si>
    <t>Лок.см.расчет № 01-00-01-1э п.п.2-3</t>
  </si>
  <si>
    <t>Лок.см.расчет № 01-00-01-1э п.7</t>
  </si>
  <si>
    <t>Лок.см.расчет № 01-00-01-1э п.п.8-9</t>
  </si>
  <si>
    <t>Лок.см.расчет № 01-00-01-1э п.п.10-12</t>
  </si>
  <si>
    <t>Лок.см.расчет № 01-00-01-1э п.п.13-14</t>
  </si>
  <si>
    <t>Лок.см.расчет № 01-00-01-1э п.п.15-17</t>
  </si>
  <si>
    <t>Лок.см.расчет № 01-00-01-1э п.п.18-19</t>
  </si>
  <si>
    <t>Лок.см.расчет № 01-00-02-1э п.1</t>
  </si>
  <si>
    <t>Лок.см.расчет № 01-00-02-1э п.2</t>
  </si>
  <si>
    <t>учтено в    п.п.11-15</t>
  </si>
  <si>
    <t>Лок.см.расчет № 01-00-02-1э п.п.3-6</t>
  </si>
  <si>
    <t>учтено в п.18</t>
  </si>
  <si>
    <t>Лок.см.расчет № 01-00-02-1э п.7</t>
  </si>
  <si>
    <t>Лок.см.расчет № 01-00-02-1э п.8</t>
  </si>
  <si>
    <t>Лок.см.расчет № 01-00-02-1э п.п.9-12</t>
  </si>
  <si>
    <t>Лок.см.расчет № 01-00-02-1э п.п.13-15</t>
  </si>
  <si>
    <t>Лок.см.расчет № 01-00-05-1э п.п.1-2</t>
  </si>
  <si>
    <t>Лок.см.расчет № 01-00-05-1э п.п.3-4</t>
  </si>
  <si>
    <t>Лок.см.расчет № 02-00-01-1э п.п.32-33</t>
  </si>
  <si>
    <t>Лок.см.расчет № 02-00-01-1э п.п.55-56</t>
  </si>
  <si>
    <t>Лок.см.расчет № 02-00-01-1э п.57</t>
  </si>
  <si>
    <t>Лок.см.расчет № 02-00-01-1э п.58</t>
  </si>
  <si>
    <t>Лок.см.расчет № 02-00-01-1э п.59</t>
  </si>
  <si>
    <t>Лок.см.расчет № 02-00-01-1э п.п.61-64</t>
  </si>
  <si>
    <t>Лок.см.расчет № 02-00-01-1э п.60</t>
  </si>
  <si>
    <t>Лок.см.расчет № 02-00-01-1э п.п.65-68</t>
  </si>
  <si>
    <t>Лок.см.расчет № 02-00-01-1э п.п.69-70</t>
  </si>
  <si>
    <t>Лок.см.расчет № 02-00-01-1э п.71</t>
  </si>
  <si>
    <t>Лок.см.расчет № 02-00-01-1э п.п.82-83</t>
  </si>
  <si>
    <t>Лок.см.расчет № 02-00-02-1э п.п.1-3</t>
  </si>
  <si>
    <t>Лок.см.расчет № 02-00-02-1э п.п.4-6</t>
  </si>
  <si>
    <t>Лок.см.расчет № 02-00-02-1э п.п.7-9</t>
  </si>
  <si>
    <t>Лок.см.расчет № 02-00-02-1э п.10</t>
  </si>
  <si>
    <t>Лок.см.расчет № 02-00-02-1э п.п.11-20</t>
  </si>
  <si>
    <t>Лок.см.расчет № 02-00-02-1э п.21</t>
  </si>
  <si>
    <t>Лок.см.расчет № 02-00-02-1э п.п.22-30</t>
  </si>
  <si>
    <t>Лок.см.расчет № 02-00-02-1э п.п.31-32</t>
  </si>
  <si>
    <t>Лок.см.расчет № 02-00-02-1э п.п.34</t>
  </si>
  <si>
    <t>Лок.см.расчет № 02-00-02-1э п.п.38-42</t>
  </si>
  <si>
    <t>Лок.см.расчет № 02-00-02-1э п.35</t>
  </si>
  <si>
    <t>Лок.см.расчет № 02-00-02-1э п.36</t>
  </si>
  <si>
    <t>Лок.см.расчет № 02-00-02-1э п.37</t>
  </si>
  <si>
    <t>Лок.см.расчет № 02-00-02-1э п.п.43-47</t>
  </si>
  <si>
    <t>Лок.см.расчет № 02-00-02-1э п.48</t>
  </si>
  <si>
    <t>Лок.см.расчет № 02-00-02-1э п.п.49-55</t>
  </si>
  <si>
    <t>Лок.см.расчет № 02-00-02-1э п.56</t>
  </si>
  <si>
    <t>Лок.см.расчет № 02-00-02-1э п.п.57-65</t>
  </si>
  <si>
    <t>Лок.см.расчет № 02-00-02-1э п.66</t>
  </si>
  <si>
    <t>Лок.см.расчет № 02-00-02-1э п.п.67-69</t>
  </si>
  <si>
    <t>Лок.см.расчет № 02-00-02-1э п.70</t>
  </si>
  <si>
    <t>Лок.см.расчет № 02-00-02-1э п.п.71-76</t>
  </si>
  <si>
    <t>Лок.см.расчет № 02-00-02-1э п.77</t>
  </si>
  <si>
    <t>Лок.см.расчет № 02-00-02-1э п.п.78-79</t>
  </si>
  <si>
    <t>Лок.см.расчет № 02-00-02-1э п.80</t>
  </si>
  <si>
    <t>Лок.см.расчет № 02-00-02-1э п.п.81-83</t>
  </si>
  <si>
    <t>Лок.см.расчет № 02-00-02-1э п.84</t>
  </si>
  <si>
    <t>Лок.см.расчет № 02-00-02-1э п.п.85-86</t>
  </si>
  <si>
    <t>Лок.см.расчет № 02-00-02-1э п.п.87-90</t>
  </si>
  <si>
    <t>Лок.см.расчет № 02-00-02-1э п.п.91-92</t>
  </si>
  <si>
    <t>Лок.см.расчет № 02-00-02-1э п.п.93,94</t>
  </si>
  <si>
    <t>Лок.см.расчет № 02-00-02-1э п.95</t>
  </si>
  <si>
    <t>Лок.см.расчет № 02-00-02-1э п.п.96-98</t>
  </si>
  <si>
    <t>Лок.см.расчет № 02-00-02-1э п.п.99-100</t>
  </si>
  <si>
    <t>Лок.см.расчет № 02-00-02-1э п.п.101-108</t>
  </si>
  <si>
    <t>Лок.см.расчет № 02-00-02-1э п.п.109-111</t>
  </si>
  <si>
    <t>Лок.см.расчет № 02-00-02-1э п.п.112-114</t>
  </si>
  <si>
    <t>Лок.см.расчет № 02-00-02-1э п.115</t>
  </si>
  <si>
    <t>Лок.см.расчет № 02-00-02-1э п.п.116-118</t>
  </si>
  <si>
    <t>Лок.см.расчет № 02-00-02-1э п.п.119-121</t>
  </si>
  <si>
    <t>Лок.см.расчет № 02-00-03-1э п.п.1-2</t>
  </si>
  <si>
    <t>Лок.см.расчет № 02-00-03-1э п.п.3-5</t>
  </si>
  <si>
    <t>Лок.см.расчет № 02-00-03-1э п.7</t>
  </si>
  <si>
    <t>Лок.см.расчет № 02-00-03-1э п.8</t>
  </si>
  <si>
    <t>Лок.см.расчет № 02-00-03-1э п.6</t>
  </si>
  <si>
    <t>Лок.см.расчет № 02-00-03-1э п.п.9-10</t>
  </si>
  <si>
    <t>Лок.см.расчет № 02-00-03-1э п.11</t>
  </si>
  <si>
    <t>Лок.см.расчет № 02-00-03-1э п.п.12-14</t>
  </si>
  <si>
    <t>Лок.см.расчет № 02-00-03-1э п.п.15-18</t>
  </si>
  <si>
    <t>учтено в п.148-149</t>
  </si>
  <si>
    <t>Лок.см.расчет № 02-00-03-1э п.19</t>
  </si>
  <si>
    <t>Лок.см.расчет № 02-00-03-1э п.20</t>
  </si>
  <si>
    <t>Лок.см.расчет № 02-00-03-1э п.п.21-22</t>
  </si>
  <si>
    <t>Лок.см.расчет № 02-00-03-1э п.23</t>
  </si>
  <si>
    <t>Лок.см.расчет № 02-00-03-1э п.24</t>
  </si>
  <si>
    <t>Лок.см.расчет № 02-00-03-1э п.п.25-26</t>
  </si>
  <si>
    <t>Лок.см.расчет № 02-00-03-1э п.27</t>
  </si>
  <si>
    <t>Лок.см.расчет № 02-00-03-1э п.п.28-30</t>
  </si>
  <si>
    <t>Лок.см.расчет № 02-00-03-1э п.п.31-36</t>
  </si>
  <si>
    <t>Лок.см.расчет № 02-00-03-1э п.п.37-42</t>
  </si>
  <si>
    <t>Лок.см.расчет № 02-00-03-1э п.43</t>
  </si>
  <si>
    <t>Лок.см.расчет № 02-00-03-1э п.п.44-49</t>
  </si>
  <si>
    <t>Лок.см.расчет № 02-00-03-1э п.п.50-55</t>
  </si>
  <si>
    <t>Лок.см.расчет № 02-00-03-1э п.56</t>
  </si>
  <si>
    <t>Лок.см.расчет № 02-00-03-1э п.57</t>
  </si>
  <si>
    <t>Лок.см.расчет № 02-00-03-1э п.п.58-59</t>
  </si>
  <si>
    <t>Лок.см.расчет № 02-00-03-1э п.п.60-62</t>
  </si>
  <si>
    <t>Лок.см.расчет № 02-00-03-1э п.63</t>
  </si>
  <si>
    <t>Лок.см.расчет № 02-00-03-1э п.64</t>
  </si>
  <si>
    <t>Лок.см.расчет № 02-00-03-1э п.65</t>
  </si>
  <si>
    <t>Лок.см.расчет № 02-00-03-1э п.п.66-67</t>
  </si>
  <si>
    <t>Лок.см.расчет № 02-00-03-1э п.п.68-71</t>
  </si>
  <si>
    <t>Лок.см.расчет № 02-00-03-1э п.72</t>
  </si>
  <si>
    <t>Лок.см.расчет № 02-00-03-1э п.73</t>
  </si>
  <si>
    <t>учтено в п.169</t>
  </si>
  <si>
    <t>Лок.см.расчет № 02-00-03-1э п.п.74-75</t>
  </si>
  <si>
    <t>Лок.см.расчет № 02-00-03-1э п.76</t>
  </si>
  <si>
    <t>Лок.см.расчет № 02-00-03-1э п.77</t>
  </si>
  <si>
    <t>Лок.см.расчет № 02-00-03-1э п.п.78-79</t>
  </si>
  <si>
    <t>Лок.см.расчет № 02-00-03-1э п.80</t>
  </si>
  <si>
    <t>Лок.см.расчет № 02-00-03-1э п.п.81-83</t>
  </si>
  <si>
    <t>Лок.см.расчет № 02-00-03-1э п.п.84-89</t>
  </si>
  <si>
    <t>Лок.см.расчет № 02-00-03-1э п.п.90-95</t>
  </si>
  <si>
    <t>Лок.см.расчет № 02-00-03-1э п.96</t>
  </si>
  <si>
    <t>Лок.см.расчет № 02-00-03-1э п.п.97-102</t>
  </si>
  <si>
    <t>Лок.см.расчет № 02-00-03-1э п.103</t>
  </si>
  <si>
    <t>Лок.см.расчет № 02-00-03-1э п.104</t>
  </si>
  <si>
    <t>Лок.см.расчет № 02-00-03-1э п.п.105-107</t>
  </si>
  <si>
    <t>Лок.см.расчет № 02-00-03-1э п.п.108-111</t>
  </si>
  <si>
    <t>Лок.см.расчет № 02-00-03-1э п.112</t>
  </si>
  <si>
    <t>Лок.см.расчет № 02-00-03-1э п.113</t>
  </si>
  <si>
    <t>Лок.см.расчет № 02-00-03-1э п.п.114-116</t>
  </si>
  <si>
    <t>Лок.см.расчет № 02-00-03-1э п.п.117-119</t>
  </si>
  <si>
    <t>Лок.см.расчет № 02-00-03-1э п.п.120-121</t>
  </si>
  <si>
    <t>Лок.см.расчет № 02-00-03-1э п.122</t>
  </si>
  <si>
    <t>Лок.см.расчет № 02-00-03-1э п.п.123-128</t>
  </si>
  <si>
    <t>Лок.см.расчет № 02-00-03-1э п.129</t>
  </si>
  <si>
    <t>Лок.см.расчет № 02-00-03-1э п.п.130-135</t>
  </si>
  <si>
    <t>Лок.см.расчет № 02-00-03-1э п.136</t>
  </si>
  <si>
    <t>Лок.см.расчет № 02-00-03-1э п.п.137-139</t>
  </si>
  <si>
    <t>Лок.см.расчет № 02-00-04-1э п.п.1-2</t>
  </si>
  <si>
    <t>Лок.см.расчет № 02-00-04-1э п.п.3-4</t>
  </si>
  <si>
    <t>Лок.см.расчет № 02-00-04-1э п.п.5-6</t>
  </si>
  <si>
    <t>Лок.см.расчет № 02-00-04-1э п.п.7-8</t>
  </si>
  <si>
    <t>Лок.см.расчет № 02-00-04-1э п.9</t>
  </si>
  <si>
    <t>Лок.см.расчет № 02-00-04-1э п.10</t>
  </si>
  <si>
    <t>Лок.см.расчет № 02-00-04-1э п.п.11-14</t>
  </si>
  <si>
    <t>Лок.см.расчет № 02-00-04-1э п.п.15-16</t>
  </si>
  <si>
    <t>Лок.см.расчет № 02-00-04-1э п.17</t>
  </si>
  <si>
    <t>Лок.см.расчет № 02-00-04-1э п.18</t>
  </si>
  <si>
    <t>Лок.см.расчет № 02-00-04-1э п.19</t>
  </si>
  <si>
    <t>Лок.см.расчет № 02-00-04-1э п.п.20-24</t>
  </si>
  <si>
    <t>Лок.см.расчет № 02-00-04-1э п.25</t>
  </si>
  <si>
    <t>Лок.см.расчет № 02-00-04-1э п.п.26-32</t>
  </si>
  <si>
    <t>Лок.см.расчет № 02-00-04-1э п.33</t>
  </si>
  <si>
    <t>Лок.см.расчет № 02-00-04-1э п.п.34-42</t>
  </si>
  <si>
    <t>Лок.см.расчет № 02-00-04-1э п.п.43-45</t>
  </si>
  <si>
    <t>Лок.см.расчет № 02-00-04-1э п.п.46-48</t>
  </si>
  <si>
    <t>Лок.см.расчет № 02-00-04-1э п.п.49-51</t>
  </si>
  <si>
    <t>Лок.см.расчет № 02-00-04-1э п.52</t>
  </si>
  <si>
    <t>Лок.см.расчет № 02-00-04-1э п.п.53-62</t>
  </si>
  <si>
    <t>Лок.см.расчет № 02-00-04-1э п.63</t>
  </si>
  <si>
    <t>Лок.см.расчет № 02-00-04-1э п.п.64-72</t>
  </si>
  <si>
    <t>Лок.см.расчет № 02-00-04-1э п.п.73-74</t>
  </si>
  <si>
    <t>Лок.см.расчет № 02-00-04-1э п.75</t>
  </si>
  <si>
    <t>Лок.см.расчет № 02-00-04-1э п.п.76-79</t>
  </si>
  <si>
    <t>Лок.см.расчет № 02-00-04-1э п.п.80-81</t>
  </si>
  <si>
    <t>Лок.см.расчет № 02-00-04-1э п.п.82-84</t>
  </si>
  <si>
    <t>Лок.см.расчет № 02-00-04-1э п.п.85-86</t>
  </si>
  <si>
    <t>Лок.см.расчет № 02-00-04-1э п.п.87-89</t>
  </si>
  <si>
    <t>Лок.см.расчет № 02-00-04-1э п.90</t>
  </si>
  <si>
    <t>Лок.см.расчет № 02-00-04-1э п.91</t>
  </si>
  <si>
    <t>Лок.см.расчет № 02-00-04-1э п.92</t>
  </si>
  <si>
    <t>Лок.см.расчет № 02-00-04-1э п.п.93-94</t>
  </si>
  <si>
    <t>Лок.см.расчет № 02-00-04-1э п.п.95-97</t>
  </si>
  <si>
    <t>Лок.см.расчет № 02-00-04-1э п.п.98-101</t>
  </si>
  <si>
    <t>Лок.см.расчет № 02-00-04-1э п.102</t>
  </si>
  <si>
    <t>Лок.см.расчет № 02-00-04-1э п.103</t>
  </si>
  <si>
    <t>учтено в п.232</t>
  </si>
  <si>
    <t>Лок.см.расчет № 02-00-04-1э п.п.104-105</t>
  </si>
  <si>
    <t>Лок.см.расчет № 02-00-04-1э п.106</t>
  </si>
  <si>
    <t>Лок.см.расчет № 02-00-04-1э п.107</t>
  </si>
  <si>
    <t>Лок.см.расчет № 02-00-04-1э п.п.108-109</t>
  </si>
  <si>
    <t>Лок.см.расчет № 02-00-04-1э п.110</t>
  </si>
  <si>
    <t>Лок.см.расчет № 02-00-04-1э п.п.111-113</t>
  </si>
  <si>
    <t>Лок.см.расчет № 02-00-04-1э п.п.114-119</t>
  </si>
  <si>
    <t>Лок.см.расчет № 02-00-04-1э п.п.120-125</t>
  </si>
  <si>
    <t>Лок.см.расчет № 02-00-04-1э п.126</t>
  </si>
  <si>
    <t>Лок.см.расчет № 02-00-04-1э п.п.127-132</t>
  </si>
  <si>
    <t>Лок.см.расчет № 02-00-04-1э п.п.133-138</t>
  </si>
  <si>
    <t>Лок.см.расчет № 02-00-04-1э п.139</t>
  </si>
  <si>
    <t>Лок.см.расчет № 02-00-04-1э п.п.140-142</t>
  </si>
  <si>
    <t>Лок.см.расчет № 02-00-04-1э п.п.143-146</t>
  </si>
  <si>
    <t>Лок.см.расчет № 02-00-04-1э п.п.147-150</t>
  </si>
  <si>
    <t>Лок.см.расчет № 02-00-04-1э п.п.151-152</t>
  </si>
  <si>
    <t>Лок.см.расчет № 02-00-04-1э п.153</t>
  </si>
  <si>
    <t>Лок.см.расчет № 02-00-04-1э п.п.154-159</t>
  </si>
  <si>
    <t>Лок.см.расчет № 02-00-04-1э п.п.160-165</t>
  </si>
  <si>
    <t>Лок.см.расчет № 02-00-04-1э п.166</t>
  </si>
  <si>
    <t>Лок.см.расчет № 02-00-04-1э п.п.167-172</t>
  </si>
  <si>
    <t>Лок.см.расчет № 02-00-04-1э п.п.167-173</t>
  </si>
  <si>
    <t>Лок.см.расчет № 02-00-04-1э п.173</t>
  </si>
  <si>
    <t>Лок.см.расчет № 02-00-05-1э п.1</t>
  </si>
  <si>
    <t>Лок.см.расчет № 02-00-05-1э п.2</t>
  </si>
  <si>
    <t>Лок.см.расчет № 02-00-05-1э п.4</t>
  </si>
  <si>
    <t>Лок.см.расчет № 02-00-05-1э п.5</t>
  </si>
  <si>
    <t>Лок.см.расчет № 02-00-05-1э п.6</t>
  </si>
  <si>
    <t>Лок.см.расчет № 02-00-05-1э п.7</t>
  </si>
  <si>
    <t>Лок.см.расчет № 02-00-05-1э п.3,5</t>
  </si>
  <si>
    <t>Лок.см.расчет № 02-00-05-1э п.8</t>
  </si>
  <si>
    <t>Лок.см.расчет № 02-00-05-1э п.9</t>
  </si>
  <si>
    <t>Лок.см.расчет № 02-00-05-1э п.10</t>
  </si>
  <si>
    <t>Лок.см.расчет № 02-00-05-1э п.3,11</t>
  </si>
  <si>
    <t>Лок.см.расчет № 02-00-05-1э п.11</t>
  </si>
  <si>
    <t>Лок.см.расчет № 02-00-05-1э п.12</t>
  </si>
  <si>
    <t>Лок.см.расчет № 02-00-05-1э п.3,12</t>
  </si>
  <si>
    <t>Лок.см.расчет № 02-00-05-1э п.13</t>
  </si>
  <si>
    <t>Лок.см.расчет № 02-00-05-1э п.14</t>
  </si>
  <si>
    <t>Лок.см.расчет № 02-00-05-1э п.п.3,14</t>
  </si>
  <si>
    <t>Лок.см.расчет № 02-00-05-1э п.п.3,15</t>
  </si>
  <si>
    <t>Лок.см.расчет № 02-00-05-1э п.16</t>
  </si>
  <si>
    <t>Лок.см.расчет № 02-00-05-1э п.п.3,17</t>
  </si>
  <si>
    <t>Лок.см.расчет № 02-00-05-1э п.3,8</t>
  </si>
  <si>
    <t>Лок.см.расчет № 02-00-05-1э п.п.18-19</t>
  </si>
  <si>
    <t>Лок.см.расчет № 02-00-05-1э п.20</t>
  </si>
  <si>
    <t>Лок.см.расчет № 02-00-05-1э п.21</t>
  </si>
  <si>
    <t>Лок.см.расчет № 02-00-05-1э п.п.22-25</t>
  </si>
  <si>
    <t>Лок.см.расчет № 02-00-05-1э п.п.26-27</t>
  </si>
  <si>
    <t>Лок.см.расчет № 02-00-05-1э п.п.28-29</t>
  </si>
  <si>
    <t>Лок.см.расчет № 02-00-05-1э п.п.30-32</t>
  </si>
  <si>
    <t>Лок.см.расчет № 02-00-05-1э п.п.33-34</t>
  </si>
  <si>
    <t>Лок.см.расчет № 02-00-05-1э п.35</t>
  </si>
  <si>
    <t>Лок.см.расчет № 02-00-05-1э п.36</t>
  </si>
  <si>
    <t>Лок.см.расчет № 02-00-05-1э п.37</t>
  </si>
  <si>
    <t>Лок.см.расчет № 02-00-05-1э п.38</t>
  </si>
  <si>
    <t>Лок.см.расчет № 02-00-05-1э п.39</t>
  </si>
  <si>
    <t>Лок.см.расчет № 02-00-05-1э п.40</t>
  </si>
  <si>
    <t>Лок.см.расчет № 02-00-05-1э п.41</t>
  </si>
  <si>
    <t>Лок.см.расчет № 08-00-02-1э п.п.1-2</t>
  </si>
  <si>
    <t>Лок.см.расчет № 08-00-02-1э п.п.3-4</t>
  </si>
  <si>
    <t>Лок.см.расчет № 08-00-02-1э п.п.5-6</t>
  </si>
  <si>
    <t>Лок.см.расчет № 08-00-02-1э п.п.7-8</t>
  </si>
  <si>
    <t>Лок.см.расчет № 08-00-02-1э п.п.9-10</t>
  </si>
  <si>
    <t>Лок.см.расчет № 08-00-02-1э п.п.11-12</t>
  </si>
  <si>
    <t>Лок.см.расчет № 08-00-02-1э п.п.13-14</t>
  </si>
  <si>
    <t>Лок.см.расчет № 08-00-02-1э п.15</t>
  </si>
  <si>
    <t>Лок.см.расчет № 08-00-02-1э п.16</t>
  </si>
  <si>
    <t>Лок.см.расчет № 08-00-02-1э п.17</t>
  </si>
  <si>
    <t>Лок.см.расчет № 08-00-02-1э п.18</t>
  </si>
  <si>
    <t>Лок.см.расчет № 08-00-02-1э п.п.19-21</t>
  </si>
  <si>
    <t>Лок.см.расчет № 08-00-02-1э п.п.22-24</t>
  </si>
  <si>
    <t>Лок.см.расчет № 08-00-02-1э п.п.25-26</t>
  </si>
  <si>
    <t>Лок.см.расчет № 08-00-02-1э п.27</t>
  </si>
  <si>
    <t>Лок.см.расчет № 08-00-02-1э п.п.28-33</t>
  </si>
  <si>
    <t>Лок.см.расчет № 08-00-02-1э п.34</t>
  </si>
  <si>
    <t>Лок.см.расчет № 08-00-02-1э п.п.35-40</t>
  </si>
  <si>
    <t>Лок.см.расчет № 08-00-02-1э п.41</t>
  </si>
  <si>
    <t>Лок.см.расчет № 08-00-02-1э п.п.42-43</t>
  </si>
  <si>
    <t>Лок.см.расчет № 08-00-02-1э п.п.44-45</t>
  </si>
  <si>
    <t>Лок.см.расчет № 08-00-02-1э п.46</t>
  </si>
  <si>
    <t>Лок.см.расчет № 08-00-02-1э п.47</t>
  </si>
  <si>
    <t>Лок.см.расчет № 08-00-02-1э п.48</t>
  </si>
  <si>
    <t>Лок.см.расчет № 08-00-02-1э п.49</t>
  </si>
  <si>
    <t>Лок.см.расчет № 08-00-02-1э п.51</t>
  </si>
  <si>
    <t>Лок.см.расчет № 08-00-02-1э п.50</t>
  </si>
  <si>
    <t>Лок.см.расчет № 08-00-02-1э п.п.52-53</t>
  </si>
  <si>
    <t>Лок.см.расчет № 08-00-02-1э п.54</t>
  </si>
  <si>
    <t>Лок.см.расчет № 08-00-02-1э п.55</t>
  </si>
  <si>
    <t>Лок.см.расчет № 08-00-02-1э п.п.56-58</t>
  </si>
  <si>
    <t>Лок.см.расчет № 08-00-02-1э п.59</t>
  </si>
  <si>
    <t>Лок.см.расчет № 08-00-02-1э п.п.60-65</t>
  </si>
  <si>
    <t>Лок.см.расчет № 08-00-02-1э п.66</t>
  </si>
  <si>
    <t>Лок.см.расчет № 08-00-02-1э п.п.67-68</t>
  </si>
  <si>
    <t>Лок.см.расчет № 08-00-02-1э п.69</t>
  </si>
  <si>
    <t>Лок.см.расчет № 08-00-02-1э п.71</t>
  </si>
  <si>
    <t>Лок.см.расчет № 08-00-02-1э п.70</t>
  </si>
  <si>
    <t>Лок.см.расчет № 08-00-02-1э п.п.72-73</t>
  </si>
  <si>
    <t>Лок.см.расчет № 08-00-01-1э п.п.1-2</t>
  </si>
  <si>
    <t>Лок.см.расчет № 08-00-01-1э п.п.3-4</t>
  </si>
  <si>
    <t>Лок.см.расчет № 08-00-01-1э п.п.5-6</t>
  </si>
  <si>
    <t>Лок.см.расчет № 08-00-01-1э п.п.7-8</t>
  </si>
  <si>
    <t>Лок.см.расчет № 08-00-01-1э п.9</t>
  </si>
  <si>
    <t>Лок.см.расчет № 08-00-01-1э п.10</t>
  </si>
  <si>
    <t>Лок.см.расчет № 08-00-01-1э п.п.11-13</t>
  </si>
  <si>
    <t>Лок.см.расчет № 08-00-01-1э п.п.14-16</t>
  </si>
  <si>
    <t>Лок.см.расчет № 08-00-01-1э п.п.17-18</t>
  </si>
  <si>
    <t>Лок.см.расчет № 08-00-01-1э п.19</t>
  </si>
  <si>
    <t>Лок.см.расчет № 08-00-01-1э п.п.20-25</t>
  </si>
  <si>
    <t>Лок.см.расчет № 08-00-01-1э п.26</t>
  </si>
  <si>
    <t>Лок.см.расчет № 08-00-01-1э п.п.27-32</t>
  </si>
  <si>
    <t>Лок.см.расчет № 08-00-01-1э п.33</t>
  </si>
  <si>
    <t>Лок.см.расчет № 08-00-01-1э п.п.34-35</t>
  </si>
  <si>
    <t>Лок.см.расчет № 08-00-01-1э п.п.36-37</t>
  </si>
  <si>
    <t>Лок.см.расчет № 08-00-01-1э п.38</t>
  </si>
  <si>
    <t>Лок.см.расчет № 08-00-01-1э п.п.39-42</t>
  </si>
  <si>
    <t>Лок.см.расчет № 08-00-01-1э п.43</t>
  </si>
  <si>
    <t>Лок.см.расчет № 08-00-01-1э п.44</t>
  </si>
  <si>
    <t>Лок.см.расчет № 08-00-01-1э п.45</t>
  </si>
  <si>
    <t>Лок.см.расчет № 08-00-01-1э п.п.46-48</t>
  </si>
  <si>
    <t>Лок.см.расчет № 08-00-01-1э п.49</t>
  </si>
  <si>
    <t>Лок.см.расчет № 08-00-01-1э п.п.50-51</t>
  </si>
  <si>
    <t>Лок.см.расчет № 08-00-01-1э п.п.52-53</t>
  </si>
  <si>
    <t>Лок.см.расчет № 08-00-01-1э п.54</t>
  </si>
  <si>
    <t>Лок.см.расчет № 08-00-01-1э п.55</t>
  </si>
  <si>
    <t>Лок.см.расчет № 08-00-01-1э п.56</t>
  </si>
  <si>
    <t>Лок.см.расчет № 08-00-01-1э п.п.58-59</t>
  </si>
  <si>
    <t>Лок.см.расчет № 08-00-01-1э п.60</t>
  </si>
  <si>
    <t>Лок.см.расчет № 08-00-01-1э п.62</t>
  </si>
  <si>
    <t>Лок.см.расчет № 08-00-01-1э п.61</t>
  </si>
  <si>
    <t>Лок.см.расчет № 08-00-01-1э п.п.63-64</t>
  </si>
  <si>
    <t>Лок.см.расчет № 08-00-01-1э п.п.65-67</t>
  </si>
  <si>
    <t>Лок.см.расчет № 08-00-01-1э п.п.68-69</t>
  </si>
  <si>
    <t>Лок.см.расчет № 08-00-01-1э п.п.70-72</t>
  </si>
  <si>
    <t>Лок.см.расчет № 08-00-01-1э п.73</t>
  </si>
  <si>
    <t>Лок.см.расчет № 08-00-01-1э п.п.77-78</t>
  </si>
  <si>
    <t>Лок.см.расчет № 08-00-01-1э п.п.79-80</t>
  </si>
  <si>
    <t>Лок.см.расчет № 01-00-04-1э п.5</t>
  </si>
  <si>
    <t>Лок.см.расчет № 01-00-04-1э п.6</t>
  </si>
  <si>
    <t>Лок.см.расчет № 01-00-04-1э п.7</t>
  </si>
  <si>
    <t>Лок.см.расчет № 01-00-04-1э п.1</t>
  </si>
  <si>
    <t>Лок.см.расчет № 01-00-04-1э п.п.2-4</t>
  </si>
  <si>
    <t>Лок.см.расчет № 01-00-04-1э п.п.8-9</t>
  </si>
  <si>
    <t>Лок.см.расчет № 02-00-06-1э п.1</t>
  </si>
  <si>
    <t>Лок.см.расчет № 02-00-06-1э п.п.2-5</t>
  </si>
  <si>
    <t>- закладные детали из стали толщиной 8 мм (с установкой)</t>
  </si>
  <si>
    <t>Лок.см.расчет № 02-00-06-1э п.п.12-13</t>
  </si>
  <si>
    <t>учтено в п.374</t>
  </si>
  <si>
    <t>Лок.см.расчет № 02-00-06-1э п.п.14-16</t>
  </si>
  <si>
    <t>Лок.см.расчет № 02-00-06-1э п.п.17-22</t>
  </si>
  <si>
    <t>Лок.см.расчет № 02-00-06-1э п.23-31</t>
  </si>
  <si>
    <t>Лок.см.расчет № 02-00-06-1э п.п.32,33</t>
  </si>
  <si>
    <t>Лок.см.расчет № 02-00-06-1э п.п.32,34</t>
  </si>
  <si>
    <t>Лок.см.расчет № 02-00-06-1э п.п.35-36</t>
  </si>
  <si>
    <t>Лок.см.расчет № 01-00-07-1э п.п.1-3</t>
  </si>
  <si>
    <t>Лок.см.расчет № 01-00-07-1э п.4</t>
  </si>
  <si>
    <t>Лок.см.расчет № 01-00-07-1э п.5</t>
  </si>
  <si>
    <t>Лок.см.расчет № 01-00-07-1э п.п.6-7</t>
  </si>
  <si>
    <t>Лок.см.расчет № 01-00-07-1э п.п.8-10</t>
  </si>
  <si>
    <t>Лок.см.расчет № 01-00-07-1э п.11</t>
  </si>
  <si>
    <t>Лок.см.расчет № 01-00-07-1э п.п.12-13</t>
  </si>
  <si>
    <t>Лок.см.расчет № 01-00-07-1э п.п.14-16</t>
  </si>
  <si>
    <t>Лок.см.расчет № 01-00-07-1э п.17</t>
  </si>
  <si>
    <t>Лок.см.расчет № 01-00-07-1э п.п.18-20</t>
  </si>
  <si>
    <t>Лок.см.расчет № 01-00-07-1э п.21</t>
  </si>
  <si>
    <t>Лок.см.расчет № 01-00-07-1э п.22</t>
  </si>
  <si>
    <t>Лок.см.расчет № 01-00-07-1э п.23</t>
  </si>
  <si>
    <t>Лок.см.расчет № 01-00-07-1э п.п.24-25</t>
  </si>
  <si>
    <t>Лок.см.расчет № 01-00-07-1э п.п.26-28</t>
  </si>
  <si>
    <t>Лок.см.расчет № 01-00-07-1э п.32</t>
  </si>
  <si>
    <t>Лок.см.расчет № 01-00-07-1э п.п.33-34</t>
  </si>
  <si>
    <t>Лок.см.расчет № 01-00-07-1э п.35</t>
  </si>
  <si>
    <t>Лок.см.расчет № 01-00-07-1э п.37</t>
  </si>
  <si>
    <t>Лок.см.расчет № 01-00-07-1э п.38</t>
  </si>
  <si>
    <t>Лок.см.расчет № 01-00-07-1э п.п.39-40</t>
  </si>
  <si>
    <t>Лок.см.расчет № 01-00-07-1э п.41</t>
  </si>
  <si>
    <t>Лок.см.расчет № 01-00-07-1э п.п.36,42,43</t>
  </si>
  <si>
    <t>Лок.см.расчет № 01-00-07-1э п.44</t>
  </si>
  <si>
    <t>Лок.см.расчет № 01-00-07-1э п.45</t>
  </si>
  <si>
    <t>Лок.см.расчет № 01-00-07-1э п.46</t>
  </si>
  <si>
    <t>Лок.см.расчет № 01-00-07-1э п.п.47-48</t>
  </si>
  <si>
    <t>Лок.см.расчет № 01-00-07-1э п.49</t>
  </si>
  <si>
    <t>Лок.см.расчет № 01-00-07-1э п.п.50-51</t>
  </si>
  <si>
    <t>Лок.см.расчет № 01-00-07-1э п.52</t>
  </si>
  <si>
    <t>Лок.см.расчет № 01-00-07-1э п.54</t>
  </si>
  <si>
    <t>Лок.см.расчет № 01-00-07-1э п.п.55-56</t>
  </si>
  <si>
    <t>Лок.см.расчет № 01-00-07-1э п.57</t>
  </si>
  <si>
    <r>
      <t>Москва - Воронеж - Ростов-на-Дону</t>
    </r>
    <r>
      <rPr>
        <b/>
        <sz val="11"/>
        <color rgb="FF4F81BD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- Краснодар - Новороссийск на участке</t>
    </r>
  </si>
  <si>
    <t>Лок.см.расчет № 01-00-07-1э п.п.53,58-59</t>
  </si>
  <si>
    <t>Лок.см.расчет № 01-00-07-1э п.п.29-31</t>
  </si>
  <si>
    <t>Лок.см.расчет № 01-00-06-1э п.1</t>
  </si>
  <si>
    <t>Лок.см.расчет № 01-00-06-1э п.п.2-3</t>
  </si>
  <si>
    <t>Лок.см.расчет № 02-01-01    п.1</t>
  </si>
  <si>
    <t>Лок.см.расчет № 02-01-01    п.2</t>
  </si>
  <si>
    <t>Лок.см.расчет № 02-01-01    п.п.3-4</t>
  </si>
  <si>
    <t>учтено в п.435</t>
  </si>
  <si>
    <t>Лок.см.расчет № 02-01-02    п.п.1-2</t>
  </si>
  <si>
    <t>Лок.см.расчет № 02-01-02    п.п.3-5</t>
  </si>
  <si>
    <t>Лок.см.расчет № 02-01-02    п.п.6-8</t>
  </si>
  <si>
    <t>Лок.см.расчет № 02-01-02    п.п.9-10</t>
  </si>
  <si>
    <t>Лок.см.расчет № 02-01-02    п.п.11-13</t>
  </si>
  <si>
    <t>Лок.см.расчет № 02-01-02    п.п.14-15</t>
  </si>
  <si>
    <t>Лок.см.расчет № 02-01-02    п.п.16-19</t>
  </si>
  <si>
    <t>Лок.см.расчет № 02-01-02    п.20</t>
  </si>
  <si>
    <t>Лок.см.расчет № 02-01-02    п.21</t>
  </si>
  <si>
    <t>Лок.см.расчет № 02-01-02    п.п.22-24</t>
  </si>
  <si>
    <t>Лок.см.расчет № 02-01-03    п.п.1-2</t>
  </si>
  <si>
    <t>Лок.см.расчет № 02-01-03    п.п.3-5</t>
  </si>
  <si>
    <t>Лок.см.расчет № 02-01-03    п.п.6-7</t>
  </si>
  <si>
    <t>Лок.см.расчет № 02-01-03    п.п.8-10</t>
  </si>
  <si>
    <t>Лок.см.расчет № 02-01-03    п.11</t>
  </si>
  <si>
    <t>Лок.см.расчет № 02-01-03    п.12</t>
  </si>
  <si>
    <t>Лок.см.расчет № 02-01-03    п.13</t>
  </si>
  <si>
    <t>Лок.см.расчет № 02-01-03    п.п.14-15</t>
  </si>
  <si>
    <t>Лок.см.расчет № 02-01-03    п.16</t>
  </si>
  <si>
    <t>Лок.см.расчет № 02-01-03    п.п.17-18</t>
  </si>
  <si>
    <t>Лок.см.расчет № 02-01-03    п.19</t>
  </si>
  <si>
    <t>Лок.см.расчет № 02-01-03    п.20</t>
  </si>
  <si>
    <t>Лок.см.расчет № 02-01-03    п.п.21-23</t>
  </si>
  <si>
    <t>Лок.см.расчет № 02-01-03    п.п.24-25</t>
  </si>
  <si>
    <t>Лок.см.расчет № 02-01-03    п.п.26-29</t>
  </si>
  <si>
    <t>Лок.см.расчет № 02-01-03    п.30</t>
  </si>
  <si>
    <t>Лок.см.расчет № 02-01-03    п.п.31-33</t>
  </si>
  <si>
    <t>Лок.см.расчет № 02-01-04    п.п.1-2</t>
  </si>
  <si>
    <t>Лок.см.расчет № 02-01-04    п.п.10-14</t>
  </si>
  <si>
    <t>Лок.см.расчет № 02-01-04    п.п.15-19</t>
  </si>
  <si>
    <t>Лок.см.расчет № 02-01-04    п.п.20-22</t>
  </si>
  <si>
    <t>учтено в п.473</t>
  </si>
  <si>
    <t>Лок.см.расчет № 02-01-04    п.п.26-40</t>
  </si>
  <si>
    <t>Лок.см.расчет № 02-01-04    п.п.23-24</t>
  </si>
  <si>
    <t>Лок.см.расчет № 02-01-04    п.25</t>
  </si>
  <si>
    <t>учтено в п.470</t>
  </si>
  <si>
    <t>Лок.см.расчет № 02-01-04    п.п.41-42</t>
  </si>
  <si>
    <t>Лок.см.расчет № 02-01-04    п.43</t>
  </si>
  <si>
    <t>Лок.см.расчет № 02-01-04    п.47</t>
  </si>
  <si>
    <t>Лок.см.расчет № 02-01-04    п.п.44-46</t>
  </si>
  <si>
    <t>Лок.см.расчет № 02-01-04    п.п.48-53</t>
  </si>
  <si>
    <t>Лок.см.расчет № 02-01-04    п.п.54-56</t>
  </si>
  <si>
    <t>Лок.см.расчет № 02-01-04    п.п.59-60</t>
  </si>
  <si>
    <t>Лок.см.расчет № 02-01-04    п.п.61-63</t>
  </si>
  <si>
    <t>Лок.см.расчет № 02-01-04    п.п.64-70</t>
  </si>
  <si>
    <t>Лок.см.расчет № 02-01-04    п.71</t>
  </si>
  <si>
    <t>Лок.см.расчет № 02-01-04    п.72</t>
  </si>
  <si>
    <t>Лок.см.расчет № 02-01-04    п.п.3-4,74</t>
  </si>
  <si>
    <t>Лок.см.расчет № 02-01-04    п.п.5-9,75</t>
  </si>
  <si>
    <t>Лок.см.расчет № 02-01-04    п.п.57-58.73</t>
  </si>
  <si>
    <t>Лок.см.расчет № 02-01-05    п.1</t>
  </si>
  <si>
    <t>Лок.см.расчет № 02-01-05    п.п.2-3</t>
  </si>
  <si>
    <t>Лок.см.расчет № 02-01-05    п.п.4-6</t>
  </si>
  <si>
    <t>Лок.см.расчет № 02-01-05    п.п.7-9</t>
  </si>
  <si>
    <t>Лок.см.расчет № 02-01-05    п.п.10-11</t>
  </si>
  <si>
    <t>Лок.см.расчет № 02-01-05    п.п.12-15</t>
  </si>
  <si>
    <t>Лок.см.расчет № 02-01-05    п.16</t>
  </si>
  <si>
    <t>Лок.см.расчет № 02-01-05    п.п.17-18</t>
  </si>
  <si>
    <t>Лок.см.расчет № 02-01-05    п.19</t>
  </si>
  <si>
    <t>Лок.см.расчет № 02-01-05    п.п.20-26</t>
  </si>
  <si>
    <t>Лок.см.расчет № 02-01-05    п.п.27-30</t>
  </si>
  <si>
    <t>Лок.см.расчет № 02-01-05    п.п.31-33</t>
  </si>
  <si>
    <t>учтено в п.505</t>
  </si>
  <si>
    <t>Лок.см.расчет № 02-01-05    п.п.34-41</t>
  </si>
  <si>
    <t>Лок.см.расчет № 02-01-05    п.п.42-45</t>
  </si>
  <si>
    <t>Лок.см.расчет № 02-01-05    п.п.10-11,46</t>
  </si>
  <si>
    <t>Лок.см.расчет № 02-01-06    п.п.1-3</t>
  </si>
  <si>
    <t>Лок.см.расчет № 02-01-06    п.4</t>
  </si>
  <si>
    <t>Лок.см.расчет № 02-01-06    п.п.5-6</t>
  </si>
  <si>
    <t>Лок.см.расчет № 02-01-06    п.п.7-8</t>
  </si>
  <si>
    <t>Лок.см.расчет № 02-01-06    п.9</t>
  </si>
  <si>
    <t>Лок.см.расчет № 02-01-06    п.п.10-12</t>
  </si>
  <si>
    <t>Лок.см.расчет № 02-01-06    п.п.13-14</t>
  </si>
  <si>
    <t>Лок.см.расчет № 02-01-07    п.п.1-3</t>
  </si>
  <si>
    <t>Лок.см.расчет № 02-01-07    п.п.4-6</t>
  </si>
  <si>
    <t>Лок.см.расчет № 02-01-07    п.п.7-9</t>
  </si>
  <si>
    <t>Лок.см.расчет № 02-01-07    п.п.10-17</t>
  </si>
  <si>
    <t>Лок.см.расчет № 02-01-07    п.п.10-14</t>
  </si>
  <si>
    <t>Лок.см.расчет № 02-01-08    п.п.1-8</t>
  </si>
  <si>
    <t>Лок.см.расчет № 02-01-08    п.9</t>
  </si>
  <si>
    <t>Лок.см.расчет № 02-01-08    п.14</t>
  </si>
  <si>
    <t>Лок.см.расчет № 02-01-08    п.п.10-12</t>
  </si>
  <si>
    <t>Лок.см.расчет № 02-01-08    п.13</t>
  </si>
  <si>
    <t>Лок.см.расчет № 02-01-08    п.п.15-20</t>
  </si>
  <si>
    <t>Лок.см.расчет № 02-01-08    п.п.21-24</t>
  </si>
  <si>
    <t>Лок.см.расчет № 02-01-09  п.п.1-6</t>
  </si>
  <si>
    <t>Лок.см.расчет № 02-01-09     п.7</t>
  </si>
  <si>
    <t>Лок.см.расчет № 02-01-09  п.п.8-16</t>
  </si>
  <si>
    <t>Лок.см.расчет № 02-01-09  п.п.17-22</t>
  </si>
  <si>
    <t>Лок.см.расчет № 02-01-09     п.п.23-24</t>
  </si>
  <si>
    <t>Лок.см.расчет № 02-01-09     п.25</t>
  </si>
  <si>
    <t>Лок.см.расчет № 02-01-09     п.п.26-28</t>
  </si>
  <si>
    <t>Лок.см.расчет № 02-01-09     п.29</t>
  </si>
  <si>
    <t>Лок.см.расчет № 02-01-09     п.п.30-35</t>
  </si>
  <si>
    <t>Лок.см.расчет № 02-01-09     п.36</t>
  </si>
  <si>
    <t>Лок.см.расчет № 02-01-09     п.п.46-47</t>
  </si>
  <si>
    <t>Лок.см.расчет № 02-01-09     п.п.48-50</t>
  </si>
  <si>
    <t xml:space="preserve"> Подготовка территории для ремонта моста</t>
  </si>
  <si>
    <t>Временное уширение дороги для пропуска транзитного транспорта</t>
  </si>
  <si>
    <t>Демонтаж автопавильонов</t>
  </si>
  <si>
    <t>Лок.см.расчет № 02-00-01-1э п.п.1,9</t>
  </si>
  <si>
    <t>Лок.см.расчет № 02-00-01-1э п.п.2,10</t>
  </si>
  <si>
    <t>Лок.см.расчет № 02-00-01-1э п.п.7-8,15,16</t>
  </si>
  <si>
    <t>Лок.см.расчет № 02-00-01-1э п.п.3,11</t>
  </si>
  <si>
    <t>Лок.см.расчет № 02-00-01-1э п.п.4,12</t>
  </si>
  <si>
    <t>Лок.см.расчет № 02-00-01-1э п.п.5,13</t>
  </si>
  <si>
    <t>Лок.см.расчет № 02-00-01-1э п.п.6,14</t>
  </si>
  <si>
    <t xml:space="preserve">Разработка грунта 1 группы экскаватором с погрузкой в автосамосвалы  </t>
  </si>
  <si>
    <t xml:space="preserve">Разработка грунта 2 группы экскаватором с погрузкой в автосамосвалы </t>
  </si>
  <si>
    <t>Лок.см.расчет № 02-00-01-1э п.п.17,26</t>
  </si>
  <si>
    <t>Лок.см.расчет № 02-00-01-1э п.п.18</t>
  </si>
  <si>
    <t>Лок.см.расчет № 02-00-01-1э п.п.19,27</t>
  </si>
  <si>
    <t>Лок.см.расчет № 02-00-01-1э п.п.20,28</t>
  </si>
  <si>
    <t>Лок.см.расчет № 02-00-01-1э п.п.21,29</t>
  </si>
  <si>
    <t>Лок.см.расчет № 02-00-01-1э п.22</t>
  </si>
  <si>
    <t>Лок.см.расчет № 02-00-01-1э п.23</t>
  </si>
  <si>
    <t>Лок.см.расчет № 02-00-01-1э п.п.24-25,30,31</t>
  </si>
  <si>
    <t xml:space="preserve">Песок в нижнюю часть насыпи </t>
  </si>
  <si>
    <t>Лок.см.расчет № 02-00-01-1э п.34</t>
  </si>
  <si>
    <t>Лок.см.расчет № 02-00-01-1э п.п.35</t>
  </si>
  <si>
    <t>Лок.см.расчет № 02-00-01-1э п.36</t>
  </si>
  <si>
    <t>Лок.см.расчет № 02-00-01-1э п.37</t>
  </si>
  <si>
    <t>Лок.см.расчет № 02-00-01-1э п.38</t>
  </si>
  <si>
    <t>Лок.см.расчет № 02-00-01-1э п.39</t>
  </si>
  <si>
    <t>Лок.см.расчет № 02-00-01-1э п.40</t>
  </si>
  <si>
    <t>Лок.см.расчет № 02-00-01-1э п.41</t>
  </si>
  <si>
    <t>Разработка грунта 1 группы экскаватором с погрузкой в автосамосвалы</t>
  </si>
  <si>
    <t>Лок.см.расчет № 02-00-01-1э п.п.42</t>
  </si>
  <si>
    <t>Лок.см.расчет № 02-00-01-1э п.п.43</t>
  </si>
  <si>
    <t>Лок.см.расчет № 02-00-01-1э п.п.44</t>
  </si>
  <si>
    <t>Лок.см.расчет № 02-00-01-1э п.п.45</t>
  </si>
  <si>
    <t>Лок.см.расчет № 02-00-01-1э п.п.46</t>
  </si>
  <si>
    <t>Лок.см.расчет № 02-00-01-1э п.п.47</t>
  </si>
  <si>
    <t>Разработка грунта 2 группы экскаватором с погрузкой в автосамосвалы</t>
  </si>
  <si>
    <t>Лок.см.расчет № 02-00-01-1э п.48</t>
  </si>
  <si>
    <t>Лок.см.расчет № 02-00-01-1э п.49</t>
  </si>
  <si>
    <t>Лок.см.расчет № 02-00-01-1э п.50</t>
  </si>
  <si>
    <t>Лок.см.расчет № 02-00-01-1э п.51</t>
  </si>
  <si>
    <t>Лок.см.расчет № 02-00-01-1э п.52</t>
  </si>
  <si>
    <t>Лок.см.расчет № 02-00-01-1э п.53</t>
  </si>
  <si>
    <t>Лок.см.расчет № 02-00-01-1э п.54</t>
  </si>
  <si>
    <t>Песок для присыпных обочин</t>
  </si>
  <si>
    <t>Лок.см.расчет № 02-00-01-1э п.72</t>
  </si>
  <si>
    <t>Лок.см.расчет № 02-00-01-1э п.73</t>
  </si>
  <si>
    <t>Лок.см.расчет № 02-00-01-1э п.74</t>
  </si>
  <si>
    <t>Лок.см.расчет № 02-00-01-1э п.75</t>
  </si>
  <si>
    <t>Лок.см.расчет № 02-00-01-1э п.76</t>
  </si>
  <si>
    <t>Лок.см.расчет № 02-00-01-1э п.77</t>
  </si>
  <si>
    <t>Лок.см.расчет № 02-00-01-1э п.78</t>
  </si>
  <si>
    <t>Лок.см.расчет № 02-00-01-1э п.79</t>
  </si>
  <si>
    <t>Лок.см.расчет № 02-00-01-1э п.80</t>
  </si>
  <si>
    <t>Лок.см.расчет № 02-00-01-1э п.81</t>
  </si>
  <si>
    <t>Лок.см.расчет № 02-00-01-1э п.84</t>
  </si>
  <si>
    <t>Устройство верхнего слоя покрытия из горячей плотной мелкозернистой асфальтобетонной смеси типа А, марки I на полимерно-битумном вяжущем, толщиной 5 см</t>
  </si>
  <si>
    <t xml:space="preserve">Транспортировка материала от разборки асфальтобетонного покрытия на расстояние до 1 км. </t>
  </si>
  <si>
    <t xml:space="preserve">   - щебень фр. 5-20 мм</t>
  </si>
  <si>
    <t xml:space="preserve">   - щебень фр. 20-40 мм</t>
  </si>
  <si>
    <t xml:space="preserve">Установка бетонных блоков Б-5. Бетон В22,5 F200. Массой 0,19 т. Размер 100х45х18 см. </t>
  </si>
  <si>
    <t>Установка бетонных блоков Б-1-22-75. Бетон В22,5 F200. Массой 0,38 т. Размер 100х75х27 см.</t>
  </si>
  <si>
    <t xml:space="preserve">Устройство щебеночной подготовки из щебня фр.20-40 </t>
  </si>
  <si>
    <t>Монтаж бетонных блоков Б-7, бетон B22,5 F200</t>
  </si>
  <si>
    <t>Устройство щебеночной подготовки толщиной 10 см из щебня фр.20-40</t>
  </si>
  <si>
    <t>Укладка бетонных блоков Б-2-22-40. Бетон В22,5 F200. Массой 0,09 т. Размер 50х37,5х50 см.</t>
  </si>
  <si>
    <t xml:space="preserve">Укладка железобетонных звеньев труб Æ3×1,0 м с толщиной стенки 10 см на щебеночно-песчаную подготовку. Бетон В30 F200. </t>
  </si>
  <si>
    <t>Установка железобетонных портальных блоков оголовков труб отв.1,0 м (№ 34). Бетон В20 F200.</t>
  </si>
  <si>
    <t xml:space="preserve">Устройство подготовки из щебня фр.20-40 </t>
  </si>
  <si>
    <t>Установка железобетонных откосных крыльев оголовков труб отв. 1 м из бетона В20 F200.</t>
  </si>
  <si>
    <t xml:space="preserve">б) подготовка из щебня фр.20-40 мм </t>
  </si>
  <si>
    <t xml:space="preserve">в) арматура </t>
  </si>
  <si>
    <t xml:space="preserve">Устройство подготовки из щебня фр. 20-40 мм </t>
  </si>
  <si>
    <t>Укладка железобетонных звеньев оголовка трубы отв. 1,0 м с толщиной стенки 10 см (ЗК 14.132) на щебеночно-песчаную подготовку. Бетон В30 F200.</t>
  </si>
  <si>
    <t xml:space="preserve">Установка железобетонных портальных блоков оголовков труб отв.1,0 м (№ 35). Бетон В20 F200. </t>
  </si>
  <si>
    <t xml:space="preserve">Установка железобетонных откосных крыльев оголовков труб из бетона В20 F200. </t>
  </si>
  <si>
    <t>в) арматура</t>
  </si>
  <si>
    <t xml:space="preserve">б) подготовка из щебня фр.20-40 </t>
  </si>
  <si>
    <t xml:space="preserve">в) арматура АI </t>
  </si>
  <si>
    <t xml:space="preserve"> щебеночная подготовка из щебня фр.20-40 мм </t>
  </si>
  <si>
    <t xml:space="preserve">- арматура </t>
  </si>
  <si>
    <t xml:space="preserve">щебеночная подготовка из щебня фр.20-40 мм </t>
  </si>
  <si>
    <t>- арматура</t>
  </si>
  <si>
    <t xml:space="preserve">Устройство щебеночной призмы из щебня фр.20-40 мм </t>
  </si>
  <si>
    <t xml:space="preserve">Устройство подготовки из щебня фр. 20-40мм </t>
  </si>
  <si>
    <t xml:space="preserve">Укладка железобетонных звеньев труб 1,0 м с толщиной стенки 10 см (ЗК 3.100) на щебеночно-песчаную подготовку. Бетон В30 F200. </t>
  </si>
  <si>
    <t xml:space="preserve">Установка железобетонных портальных блоков оголовков труб отв.1,0 м (№ 34). Бетон В20 F200. </t>
  </si>
  <si>
    <t xml:space="preserve">б) подготовка из щебня фр.20-40мм </t>
  </si>
  <si>
    <t>б) подготовка из щебня фр.20-40мм</t>
  </si>
  <si>
    <t xml:space="preserve"> щебеночная подготовка из щебня фр.20-40</t>
  </si>
  <si>
    <t xml:space="preserve">Укладка сборных бетонных блоков фундамента Ф-1 В15 F100. </t>
  </si>
  <si>
    <t>Разработка грунта 1 группы экскаватором с погрузкой в автосамосвалы, транспортировка в кавальер до 9 км</t>
  </si>
  <si>
    <t>Разработка грунта 2 группы экскаватором с погрузкой в автосамосвалы, транспортировка в кавальер до 9 км.</t>
  </si>
  <si>
    <t>- армирование из арматуры Ø5</t>
  </si>
  <si>
    <t xml:space="preserve">- арматура d=8   </t>
  </si>
  <si>
    <t>Устройство щебеночной подготовки из щебня фр.20-40 толщиной 30 см</t>
  </si>
  <si>
    <t>Устройство щебеночной подушки под лежень (щебень фр.20-40)</t>
  </si>
  <si>
    <t>Устройство щебеночной подготовки под переходные плиты  (щебень фр.20-40)</t>
  </si>
  <si>
    <t>Устройство щебеночной подготовки под фундаменты ограждения толщиной 20 см (щебень фр.20-40)</t>
  </si>
  <si>
    <t>Устройство щебеночного основания средней толщиной 15 см (щебень фр.20-40)</t>
  </si>
  <si>
    <t>Устройство щебеночной подготовки обочин слоем 10 см (щебень фр.20-40)</t>
  </si>
  <si>
    <t>Укрепление откосов конусов монолитным бетоном толщиной 10 см, бетон В25 F200 W6 на слое щебня 10 см (щебень фр.20-40)</t>
  </si>
  <si>
    <t>щебень фр.20-40;</t>
  </si>
  <si>
    <t>щебень фр.20-40</t>
  </si>
  <si>
    <t xml:space="preserve">Устройство подготовки из щебня фр.20-40 мм </t>
  </si>
  <si>
    <t xml:space="preserve">   - щебень фр. 20-40 мм\</t>
  </si>
  <si>
    <t>Щебень фр.20-40, толщина слоя 0,15м</t>
  </si>
  <si>
    <t>Окраска поверхностей опор защитной системой покрытия Армакот С 101 (3 слоя) цветом по каталогу RAL 7038 (Achatgrau) (или эквивалент)</t>
  </si>
  <si>
    <t>ЦМИД-3 (или эквивалент)</t>
  </si>
  <si>
    <t>Наложение слоев углеродной ткани типа FibARM (или эквивалент) на слой клея с выравниванием и прижатием валиком</t>
  </si>
  <si>
    <t xml:space="preserve"> углеродная ткань типа FibARM Tape 230/300(4.3) (или эквивалент)</t>
  </si>
  <si>
    <t>Укладка на плиты балок прокладок из материала «Техноэластмост Б» (или эквивалент)</t>
  </si>
  <si>
    <t>герметик «Брит» (или эквивалент);</t>
  </si>
  <si>
    <r>
      <t>дренаж «Козинаки» (или эквивалент) (брикеты 600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Times New Roman"/>
        <family val="1"/>
        <charset val="204"/>
      </rPr>
      <t>200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Times New Roman"/>
        <family val="1"/>
        <charset val="204"/>
      </rPr>
      <t>60);</t>
    </r>
  </si>
  <si>
    <r>
      <t>дренаж «Козинаки» (или эквивалент) (брикеты 400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Times New Roman"/>
        <family val="1"/>
        <charset val="204"/>
      </rPr>
      <t>100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Times New Roman"/>
        <family val="1"/>
        <charset val="204"/>
      </rPr>
      <t>40)</t>
    </r>
  </si>
  <si>
    <t>материал «Техноэластмост С» (или эквивалент)</t>
  </si>
  <si>
    <t>Установка оцинкованного металлического барьерного ограждения мостовой группы 11МО-1,1С/2,0-300 с креплением стоек к металлическому цоколю (одностороннее, «Трансбарьер» или эквивалент)</t>
  </si>
  <si>
    <t>Устройство деформационного шва «Маурер» МММ Д50 (или эквивалент)</t>
  </si>
  <si>
    <t xml:space="preserve"> герметик «Брит» (или эквивалент)</t>
  </si>
  <si>
    <t>Устройство переходной зоны из ПУГМК(BJ BAUM) (или эквивалент) глубиной 110 мм шириной  300 мм с двух сторон от деформационного шва (с нарезкой  штрабы в верхнем слое асфальтобетона размером 110х300 мм)</t>
  </si>
  <si>
    <t>Окраска поверхностей пролетного за 2 раза перхлорвиниловой краской ХВ-161 (или эквивалент)</t>
  </si>
  <si>
    <t>Укладка под переходные плиты упругих прокладок из материала «Техноэластмост Б» (или эквивалент)</t>
  </si>
  <si>
    <t xml:space="preserve">Установка оцинкованного металлического барьерного ограждения мостовой группы 11МО-1,1С/2,0-300 с креплением стоек к металлическому цоколю (одностороннее, «Трансбарьер» или эквивалент) </t>
  </si>
  <si>
    <t>материал типа «Техноэластмост C» (или эквивалент)</t>
  </si>
  <si>
    <t>Установка сетчатого ограничивающего ограждения высотой 2 м из сетки металлической плетеной Рабица или эквивалент из оцинкованной проволоки диаметром 2 мм, размер ячейки сетки 50х50 мм на ж/б столбах.</t>
  </si>
  <si>
    <t>Лок.см.расчет № 02-01-09     п.п.38-46</t>
  </si>
  <si>
    <t>Итого :</t>
  </si>
  <si>
    <t>Итого с ВрЗиС</t>
  </si>
  <si>
    <t>Страхование</t>
  </si>
  <si>
    <t>Транспортировка в кавальер  на расстояниена до 13 км</t>
  </si>
  <si>
    <t>То же, до 12 км.</t>
  </si>
  <si>
    <t xml:space="preserve">То же, до 11 км </t>
  </si>
  <si>
    <t xml:space="preserve">То же, до 7 км </t>
  </si>
  <si>
    <t>То же, до 6 км</t>
  </si>
  <si>
    <t>Транспортировка в кавальер  на расстояниена до 14 км.</t>
  </si>
  <si>
    <t xml:space="preserve">То же, до 13 км, </t>
  </si>
  <si>
    <t xml:space="preserve">То же, до 12 км, </t>
  </si>
  <si>
    <t xml:space="preserve">То же, до 11 км, </t>
  </si>
  <si>
    <t>То же, до 7 км</t>
  </si>
  <si>
    <t xml:space="preserve">Транспортировка песка до 11 км </t>
  </si>
  <si>
    <t xml:space="preserve">То же, до 10 км </t>
  </si>
  <si>
    <t xml:space="preserve">То же, до 9 км </t>
  </si>
  <si>
    <t xml:space="preserve">То же, до 6 км </t>
  </si>
  <si>
    <t>То же, до 5 км</t>
  </si>
  <si>
    <t xml:space="preserve">То же, до 3 км </t>
  </si>
  <si>
    <t xml:space="preserve">Транспортировка грунта до 2 км. </t>
  </si>
  <si>
    <t xml:space="preserve">То же, до 4 км. </t>
  </si>
  <si>
    <t xml:space="preserve">То же, до 3 км. </t>
  </si>
  <si>
    <t xml:space="preserve">То же, до 5 км. </t>
  </si>
  <si>
    <t xml:space="preserve">То же, до 6 км. </t>
  </si>
  <si>
    <t xml:space="preserve">Транспортировка грунта до 4 км. </t>
  </si>
  <si>
    <t xml:space="preserve">Транспортировка грунта до 1 км. </t>
  </si>
  <si>
    <t xml:space="preserve">То же, до 2 км. </t>
  </si>
  <si>
    <t>Транспортировка песка до 11 км</t>
  </si>
  <si>
    <t>То же, до 10 км</t>
  </si>
  <si>
    <t xml:space="preserve">То же, до 8 км </t>
  </si>
  <si>
    <t>То же, до 4 км</t>
  </si>
  <si>
    <t>То же, до 3 км</t>
  </si>
  <si>
    <t>Лок.см.расчет № 02-00-05-1э п.п.42-47</t>
  </si>
  <si>
    <t xml:space="preserve">Демонтаж блоков сборного бетонного упора. </t>
  </si>
  <si>
    <t xml:space="preserve">Планировка бульдозером основания площадок   </t>
  </si>
  <si>
    <t xml:space="preserve">Расчистка русла от мелколесья и кустарников </t>
  </si>
  <si>
    <t xml:space="preserve">Устройство монолитных железобетонных подферменников в деревянной опалубке. Бетон В25 F200. </t>
  </si>
  <si>
    <t>Устройство монолитных железобетонных подферменников в деревянной опалубке. Бетон В25 F300.</t>
  </si>
  <si>
    <t>Установка на опоры автокраном  балок пролетных строений длиной 11,36 м. Бетон В30 F200 W6. Масса-12,3т</t>
  </si>
  <si>
    <t xml:space="preserve">Объединение (омоноличивание) балок пролетных строений с применением арматуры А-I (А240), А-III (А400). Бетон класса В30 F200. </t>
  </si>
  <si>
    <t>Устройство крайнего монолитного участка  с применением арматуры АI (А240), ЗД. Бетон класса В30 F200</t>
  </si>
  <si>
    <t xml:space="preserve">Устройство непрерывной проезжей части по продольным швам омоноличивания между сопрягающими пролетами  с применением арматуры АIII (А400), ЗД. Бетон класса В30 F200. </t>
  </si>
  <si>
    <t>Изготовление и установка железобетонных карнизных блоков длиной до 3,0 м, массой до 1,5 т. Бетон В25 F200</t>
  </si>
  <si>
    <t>Монтаж сборных железобетонных переходных плит длиной 6 м, массой 4,0 т. Бетон В30 F200</t>
  </si>
  <si>
    <t>Монтаж сборных железобетонных переходных плит длиной 6,0 м, массой 5,1 т. Бетон В30 F200</t>
  </si>
  <si>
    <r>
      <t>Омоноличивание переходных плит. Бетон В30 F200 с использованием арматуры А-III (А400)</t>
    </r>
    <r>
      <rPr>
        <sz val="11"/>
        <color theme="1"/>
        <rFont val="Times New Roman"/>
        <family val="1"/>
        <charset val="204"/>
      </rPr>
      <t xml:space="preserve"> </t>
    </r>
  </si>
  <si>
    <t>Погрузка вручную грунта 2 группы в автомобили-самосвалы и транспортировка в пределах строительной площадки до 1 км</t>
  </si>
  <si>
    <t xml:space="preserve">Устройство монолитных фундаментов под ограждения с использованием арматуры А-I (А240), А-III (А400), ЗД. Бетон В25 F200. </t>
  </si>
  <si>
    <r>
      <t>Разработка грунта (существующего конуса с учетом нарезки уступов), 3 группы экскаватором с</t>
    </r>
    <r>
      <rPr>
        <sz val="11"/>
        <color theme="1"/>
        <rFont val="Times New Roman"/>
        <family val="1"/>
        <charset val="204"/>
      </rPr>
      <t xml:space="preserve"> перемещением до 50 м в отвал. </t>
    </r>
    <r>
      <rPr>
        <sz val="11"/>
        <color rgb="FF000000"/>
        <rFont val="Times New Roman"/>
        <family val="1"/>
        <charset val="204"/>
      </rPr>
      <t/>
    </r>
  </si>
  <si>
    <t>Устройство лотка по откосу конуса из монолитного бетона толщиной 10 см с применением арматуры Вр-I, бетон В25 F200 W6 на слое щебня 10 см (щебень фр.20-40).</t>
  </si>
  <si>
    <t>блоки железобетонные телескопические Б-7. Бетон класса В25 F200;</t>
  </si>
  <si>
    <t>Устройство бетонного растекателя из монолитного бетона В25 F200  с применением арматуры А-I (А240)</t>
  </si>
  <si>
    <t>Устройство монолитных железобетонных тротуарных плит толщиной 15 см. Бетон В30 F200.</t>
  </si>
  <si>
    <t>Послойная отсыпка и разравнивание грунта 1 группы вручную</t>
  </si>
  <si>
    <t>Устройство рисбермы из щебня фр.40-70</t>
  </si>
  <si>
    <t>Демонтаж железобетонных плит (0,5х0,5х0,08) укрепления откосов конусов</t>
  </si>
  <si>
    <t>Демонтаж железобетонных плит (1,0х1,0х0,1) укрепления откосов конусов</t>
  </si>
  <si>
    <t>Розлив вяжущего по верхнему слою основания из расчета 0,6 л/м²</t>
  </si>
  <si>
    <t>Розлив вяжущего по нижнему слою покрытия из расчета 0,3 л/м²</t>
  </si>
  <si>
    <t>Розлив вяжущего перед укладкой слоя основания из асфальтогранулобетона из расчета 0,6 л/м²</t>
  </si>
  <si>
    <t>Розлив вяжущего по верхнему слою основания из расчета 0,3 л/м²</t>
  </si>
  <si>
    <t>Розлив вяжущего по существующему покрытия из расчета 0,3 л/м²</t>
  </si>
  <si>
    <r>
      <t>Розлив вяжущего из расчета 0,3 л/м</t>
    </r>
    <r>
      <rPr>
        <vertAlign val="superscript"/>
        <sz val="11"/>
        <color theme="1"/>
        <rFont val="Times New Roman"/>
        <family val="1"/>
        <charset val="204"/>
      </rPr>
      <t>2</t>
    </r>
  </si>
  <si>
    <t>Розлив вяжущего из расчета 0,6 л/м²</t>
  </si>
  <si>
    <t>Розлив вяжущего из расчета 0,3 л/м²</t>
  </si>
  <si>
    <t>Устройство подстилающего слоя из песка мелкого толщиной 40 см,  Александровка-Донской карьер (6км)</t>
  </si>
  <si>
    <t>Устройство подстилающего слоя из песка мелкого толщиной 40 см, Александровка-Донской карьер (6км)</t>
  </si>
  <si>
    <t>Устройство подстилающего слоя из песка мелкого толщиной 30 см, Александровка-Донской карьер (6км)</t>
  </si>
  <si>
    <t xml:space="preserve">Погрузка материала от разборки щебеночного основания с транспортировкой до 5 км (на временную площадку складирования). </t>
  </si>
  <si>
    <t xml:space="preserve">одежды с погрузкой и транспортировка до 5 км </t>
  </si>
  <si>
    <t>Погрузка железобетонных блоков откосных стенок в автосамосвалы, транспортировка на расстояние до 22 км (ТБО)</t>
  </si>
  <si>
    <t xml:space="preserve">ограждения с транспортировкой до 15 км  на производственную базу </t>
  </si>
  <si>
    <t xml:space="preserve">Разборка существующих дорожных знаков с транспортировкой до 15 км  на производственную базу </t>
  </si>
  <si>
    <t>Погрузка железобетонных блоков фундаментов автосамосвалы, транспортировка на расстояние до 22 км (ТБО)</t>
  </si>
  <si>
    <t>Транспортировка материала от разборки асфальтобетонного покрытия до 5 км (на временную стройплощадку).</t>
  </si>
  <si>
    <t>Разработка грунта 2 группы экскаватором с погрузкой в автосамосвалы, транспортировка на расстояние до 9 км. Плотность грунта 2.03 т/м³ м³</t>
  </si>
  <si>
    <t xml:space="preserve">Песок  с транспортировкой до 6 км.  </t>
  </si>
  <si>
    <t>Транспортировка материала от разборки асфальтобетонного покрытия до 5 км (на временную площадку складирования). Плотность 2,0 т/м³</t>
  </si>
  <si>
    <t>Разработка грунта 1 группы экскаватором с погрузкой в автосамосвалы и транспортировкой до 1 км.</t>
  </si>
  <si>
    <t>Транспортировка материала от разборки асфальтобетонного покрытия до 5 км (на временную стройплощадку). Плотность 2,0 т/м³</t>
  </si>
  <si>
    <t>Погрузка материала от разборки щебеночного основания с транспортировкой до 5 км (на временную стройплощадку). Плотность 1,8 т/м³</t>
  </si>
  <si>
    <t>Погрузка материала от разборки основания с транспортировкой до 5 км (на временную стройплощадку). Плотность 2,0 т/м³</t>
  </si>
  <si>
    <t>Песок в насыпь с транспортировкой до 7 км. Плотность грунта 1,6 т/м³</t>
  </si>
  <si>
    <t>Песок в для присыпных обочин с транспортировкой до 7 км. Плотность грунта 1,6 т/м³</t>
  </si>
  <si>
    <t>Разработка переувлажненного грунта 2 группы бульдозером с перемещением до 50 м, окучивание в валы, погрузка экскаватором в автосамосвалы, транспортировка грунта на расстояние до 10 км. Плотность грунта 2,00т/м³</t>
  </si>
  <si>
    <t>Транспортировка грунта 1 группы автосамосвалами на расстояние до 7 км  (для засыпки трубы). Плотность грунта 1,6 т/ м³</t>
  </si>
  <si>
    <t>Транспортировка материала от разборки асфальтобетонного покрытия до 3 км (на временную площадку складирования). Плотность 2,0 т/м³</t>
  </si>
  <si>
    <t>Погрузка материала от разборки щебеночного основания с транспортировкой до 3 км (на временную площадку складирования). Плотность 1,8 т/м³</t>
  </si>
  <si>
    <t xml:space="preserve">Разборка металлического оцинкованного ограждения с транспортировкой до 2 км  на производственную базу </t>
  </si>
  <si>
    <t>Разборка металлической трубы отв. 4х1520 мм с транспортировкой до 17 км  на производственную базу</t>
  </si>
  <si>
    <t>Демонтаж существующего металлического барьерного ограждения. Вывоз металлолома  на площадку складирования заказчика до 15 км</t>
  </si>
  <si>
    <t>Погрузка и транспортировка асфальтобетонного покрытия от разборки автосамосвалами, на площадку временного складирования до 3 км</t>
  </si>
  <si>
    <t>Демонтаж металлического окаймления пролетного строения. Вывоз металлолома  на площадку складирования заказчика до 15 км</t>
  </si>
  <si>
    <t>Погрузка и транспортировка строительного мусора  на полигон ТБО до 23 км</t>
  </si>
  <si>
    <t>Срезка металлических накладок,объединяющих балки (толщина накладок 12 мм). Вывоз металлолома  на площадку складирования заказчика до 15 км</t>
  </si>
  <si>
    <t>Срезка металлических упоров, объединяющих плиты с балками (толщина упоров 10 мм). Вывоз металлолома  на площадку складирования заказчика до 15 км</t>
  </si>
  <si>
    <t xml:space="preserve">Демонтаж существующего металлического барьерного ограждения. Вывоз металлолома  на площадку складирования заказчика до 15 км </t>
  </si>
  <si>
    <t>Погрузка и транспортировка щебня от разборки автосамосвалами, на площадку временного складирования  до 3 км</t>
  </si>
  <si>
    <t>Погрузка и транспортировка кустарника и мелколесья  до 23 км на полигон ТБО</t>
  </si>
  <si>
    <t>Вырубка бетона из арматурного каркаса железобетонных свай площадью сечения свыше 0,12 м² с погрузкой и транспортировкой до 23 км на полигон ТБО</t>
  </si>
  <si>
    <t xml:space="preserve">Песок по отпускной цене из карьера с транспортировкой до 7 км. </t>
  </si>
  <si>
    <t>Погрузка и транспортировка материалов от разборки на полигон ТБО до 23 км.</t>
  </si>
  <si>
    <t>Погрузка и транспортировка материалов от разборки полигон ТБО до 23 км.</t>
  </si>
  <si>
    <t>Погрузка и транспортировка конструкций от разборки на полигон ТБО до 23 км.</t>
  </si>
  <si>
    <t>Погрузка и транспортировка материалов от разборки  до 23 км на ТБО.</t>
  </si>
  <si>
    <t>Лок.см.расчет № 02-00-06-1э п.п.6-11</t>
  </si>
  <si>
    <t>учтено в п.124</t>
  </si>
  <si>
    <t>учтено в п.127</t>
  </si>
  <si>
    <t>учтено в п.130</t>
  </si>
  <si>
    <t>учтено в п.155</t>
  </si>
  <si>
    <t>учтено в п.157</t>
  </si>
  <si>
    <t>учтено в п.178</t>
  </si>
  <si>
    <t>учтено в п.180</t>
  </si>
  <si>
    <t>учтено в п.192</t>
  </si>
  <si>
    <t>учтено в п.194</t>
  </si>
  <si>
    <t>учтено в п.245</t>
  </si>
  <si>
    <t>учтено в п.247</t>
  </si>
  <si>
    <t>учтено в п.255</t>
  </si>
  <si>
    <t>учтено в п.257</t>
  </si>
  <si>
    <t>Приложение № 2</t>
  </si>
  <si>
    <t>к Договору №_________________</t>
  </si>
  <si>
    <t>от "____" _____________ 20__г</t>
  </si>
  <si>
    <t>Примечание:
1. При заполнении ведомости, арифметические вычисления производятся с точностью до 01 копейки
2. Позиции Непредвиденные работы и затраты, Временные здания и сооружения заполняются в соответствии с данными конкурсной документации по данному объекту с учетом общего снижения начальной цены настоящего Договора.
3. Применяемые материалы должны соответствовать требованиям технического задания (п. 2.5 Главы №1 Технической части).
*-фактические объемы согласовать с Заказчиком.</t>
  </si>
  <si>
    <t xml:space="preserve">Итого с РД </t>
  </si>
  <si>
    <t>Разработка рабочей документации (РД) :</t>
  </si>
  <si>
    <t>Итого с НРЗ</t>
  </si>
  <si>
    <t>НДС 18%</t>
  </si>
  <si>
    <t>Всего с НДС</t>
  </si>
  <si>
    <t>Временные здания и сооружения (ВрЗиС)*</t>
  </si>
  <si>
    <t>Непредвиденные работы и затраты* :</t>
  </si>
  <si>
    <t>Цена за единицу, руб.</t>
  </si>
  <si>
    <t>Стоимость,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</si>
</sst>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Symbol"/>
      <family val="1"/>
      <charset val="2"/>
    </font>
    <font>
      <vertAlign val="superscript"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4F81B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vertical="center" wrapText="1" indent="3"/>
    </xf>
    <xf numFmtId="0" fontId="1" fillId="0" borderId="3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2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5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center" wrapText="1"/>
    </xf>
    <xf numFmtId="4" fontId="14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1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3"/>
  <sheetViews>
    <sheetView tabSelected="1" view="pageBreakPreview" topLeftCell="A835" zoomScaleNormal="100" zoomScaleSheetLayoutView="100" workbookViewId="0">
      <selection activeCell="C533" sqref="C533"/>
    </sheetView>
  </sheetViews>
  <sheetFormatPr defaultRowHeight="15" x14ac:dyDescent="0.25"/>
  <cols>
    <col min="1" max="1" width="4.42578125" style="11" customWidth="1"/>
    <col min="2" max="2" width="43.42578125" style="1" customWidth="1"/>
    <col min="3" max="3" width="6" style="11" customWidth="1"/>
    <col min="4" max="4" width="10.7109375" style="11" customWidth="1"/>
    <col min="5" max="5" width="10.85546875" style="55" customWidth="1"/>
    <col min="6" max="6" width="15.85546875" style="72" customWidth="1"/>
    <col min="7" max="7" width="37.140625" style="11" customWidth="1"/>
    <col min="8" max="16384" width="9.140625" style="1"/>
  </cols>
  <sheetData>
    <row r="1" spans="1:7" x14ac:dyDescent="0.25">
      <c r="G1" s="148" t="s">
        <v>1102</v>
      </c>
    </row>
    <row r="2" spans="1:7" x14ac:dyDescent="0.25">
      <c r="G2" s="148" t="s">
        <v>1103</v>
      </c>
    </row>
    <row r="3" spans="1:7" x14ac:dyDescent="0.25">
      <c r="G3" s="148" t="s">
        <v>1104</v>
      </c>
    </row>
    <row r="4" spans="1:7" x14ac:dyDescent="0.25">
      <c r="A4" s="163" t="s">
        <v>0</v>
      </c>
      <c r="B4" s="163"/>
      <c r="C4" s="163"/>
      <c r="D4" s="163"/>
      <c r="E4" s="163"/>
      <c r="F4" s="163"/>
      <c r="G4" s="163"/>
    </row>
    <row r="5" spans="1:7" x14ac:dyDescent="0.25">
      <c r="A5" s="163" t="s">
        <v>1</v>
      </c>
      <c r="B5" s="163"/>
      <c r="C5" s="163"/>
      <c r="D5" s="163"/>
      <c r="E5" s="163"/>
      <c r="F5" s="163"/>
      <c r="G5" s="163"/>
    </row>
    <row r="6" spans="1:7" x14ac:dyDescent="0.25">
      <c r="A6" s="163" t="s">
        <v>751</v>
      </c>
      <c r="B6" s="163"/>
      <c r="C6" s="163"/>
      <c r="D6" s="163"/>
      <c r="E6" s="163"/>
      <c r="F6" s="163"/>
      <c r="G6" s="163"/>
    </row>
    <row r="7" spans="1:7" x14ac:dyDescent="0.25">
      <c r="A7" s="164" t="s">
        <v>2</v>
      </c>
      <c r="B7" s="164"/>
      <c r="C7" s="164"/>
      <c r="D7" s="164"/>
      <c r="E7" s="164"/>
      <c r="F7" s="164"/>
      <c r="G7" s="164"/>
    </row>
    <row r="8" spans="1:7" x14ac:dyDescent="0.25">
      <c r="A8" s="59"/>
      <c r="B8" s="59"/>
      <c r="C8" s="59"/>
      <c r="D8" s="59"/>
      <c r="E8" s="60"/>
      <c r="F8" s="66"/>
      <c r="G8" s="59"/>
    </row>
    <row r="9" spans="1:7" ht="57" x14ac:dyDescent="0.25">
      <c r="A9" s="121" t="s">
        <v>3</v>
      </c>
      <c r="B9" s="2" t="s">
        <v>4</v>
      </c>
      <c r="C9" s="8" t="s">
        <v>5</v>
      </c>
      <c r="D9" s="2" t="s">
        <v>6</v>
      </c>
      <c r="E9" s="48" t="s">
        <v>1113</v>
      </c>
      <c r="F9" s="67" t="s">
        <v>1114</v>
      </c>
      <c r="G9" s="5" t="s">
        <v>7</v>
      </c>
    </row>
    <row r="10" spans="1:7" x14ac:dyDescent="0.25">
      <c r="A10" s="122">
        <v>1</v>
      </c>
      <c r="B10" s="4">
        <v>2</v>
      </c>
      <c r="C10" s="9">
        <v>3</v>
      </c>
      <c r="D10" s="4">
        <v>4</v>
      </c>
      <c r="E10" s="49">
        <v>5</v>
      </c>
      <c r="F10" s="79">
        <v>6</v>
      </c>
      <c r="G10" s="6">
        <v>7</v>
      </c>
    </row>
    <row r="11" spans="1:7" x14ac:dyDescent="0.25">
      <c r="A11" s="123"/>
      <c r="B11" s="7" t="s">
        <v>8</v>
      </c>
      <c r="C11" s="80"/>
      <c r="D11" s="10"/>
      <c r="E11" s="50"/>
      <c r="F11" s="68"/>
      <c r="G11" s="12"/>
    </row>
    <row r="12" spans="1:7" x14ac:dyDescent="0.25">
      <c r="A12" s="123"/>
      <c r="B12" s="42" t="s">
        <v>9</v>
      </c>
      <c r="C12" s="81"/>
      <c r="D12" s="43"/>
      <c r="E12" s="51"/>
      <c r="F12" s="69">
        <f>SUM(F14:F29)</f>
        <v>1057807.44</v>
      </c>
      <c r="G12" s="44"/>
    </row>
    <row r="13" spans="1:7" ht="30" x14ac:dyDescent="0.25">
      <c r="A13" s="123"/>
      <c r="B13" s="21" t="s">
        <v>10</v>
      </c>
      <c r="C13" s="80"/>
      <c r="D13" s="10"/>
      <c r="E13" s="50"/>
      <c r="F13" s="68"/>
      <c r="G13" s="12"/>
    </row>
    <row r="14" spans="1:7" x14ac:dyDescent="0.25">
      <c r="A14" s="3">
        <v>1</v>
      </c>
      <c r="B14" s="15" t="s">
        <v>11</v>
      </c>
      <c r="C14" s="3" t="s">
        <v>12</v>
      </c>
      <c r="D14" s="3">
        <v>1808</v>
      </c>
      <c r="E14" s="62">
        <v>49.6</v>
      </c>
      <c r="F14" s="70">
        <f>D14*E14</f>
        <v>89676.800000000003</v>
      </c>
      <c r="G14" s="35" t="s">
        <v>394</v>
      </c>
    </row>
    <row r="15" spans="1:7" ht="60" x14ac:dyDescent="0.25">
      <c r="A15" s="3">
        <v>2</v>
      </c>
      <c r="B15" s="16" t="s">
        <v>1051</v>
      </c>
      <c r="C15" s="3" t="s">
        <v>13</v>
      </c>
      <c r="D15" s="3">
        <v>3254</v>
      </c>
      <c r="E15" s="62">
        <v>99.33</v>
      </c>
      <c r="F15" s="70">
        <f t="shared" ref="F15:F27" si="0">D15*E15</f>
        <v>323219.82</v>
      </c>
      <c r="G15" s="35" t="s">
        <v>396</v>
      </c>
    </row>
    <row r="16" spans="1:7" x14ac:dyDescent="0.25">
      <c r="A16" s="20">
        <v>3</v>
      </c>
      <c r="B16" s="17" t="s">
        <v>15</v>
      </c>
      <c r="C16" s="3" t="s">
        <v>14</v>
      </c>
      <c r="D16" s="3">
        <v>9013</v>
      </c>
      <c r="E16" s="62">
        <v>19.61</v>
      </c>
      <c r="F16" s="70">
        <f t="shared" si="0"/>
        <v>176744.93</v>
      </c>
      <c r="G16" s="167" t="s">
        <v>395</v>
      </c>
    </row>
    <row r="17" spans="1:7" ht="30" x14ac:dyDescent="0.25">
      <c r="A17" s="10"/>
      <c r="B17" s="13" t="s">
        <v>1052</v>
      </c>
      <c r="C17" s="3" t="s">
        <v>12</v>
      </c>
      <c r="D17" s="3">
        <v>234</v>
      </c>
      <c r="E17" s="62"/>
      <c r="F17" s="70"/>
      <c r="G17" s="168"/>
    </row>
    <row r="18" spans="1:7" x14ac:dyDescent="0.25">
      <c r="A18" s="124"/>
      <c r="B18" s="14" t="s">
        <v>16</v>
      </c>
      <c r="C18" s="3" t="s">
        <v>13</v>
      </c>
      <c r="D18" s="3">
        <v>468</v>
      </c>
      <c r="E18" s="62"/>
      <c r="F18" s="70"/>
      <c r="G18" s="169"/>
    </row>
    <row r="19" spans="1:7" ht="30" x14ac:dyDescent="0.25">
      <c r="A19" s="3"/>
      <c r="B19" s="18" t="s">
        <v>17</v>
      </c>
      <c r="C19" s="3"/>
      <c r="D19" s="3"/>
      <c r="E19" s="62"/>
      <c r="F19" s="70"/>
      <c r="G19" s="3"/>
    </row>
    <row r="20" spans="1:7" ht="30" x14ac:dyDescent="0.25">
      <c r="A20" s="3">
        <v>4</v>
      </c>
      <c r="B20" s="16" t="s">
        <v>18</v>
      </c>
      <c r="C20" s="3" t="s">
        <v>12</v>
      </c>
      <c r="D20" s="3">
        <v>1.96</v>
      </c>
      <c r="E20" s="62">
        <v>813.69</v>
      </c>
      <c r="F20" s="70">
        <f t="shared" si="0"/>
        <v>1594.83</v>
      </c>
      <c r="G20" s="35" t="s">
        <v>397</v>
      </c>
    </row>
    <row r="21" spans="1:7" ht="45" x14ac:dyDescent="0.25">
      <c r="A21" s="3">
        <v>5</v>
      </c>
      <c r="B21" s="16" t="s">
        <v>1053</v>
      </c>
      <c r="C21" s="3" t="s">
        <v>13</v>
      </c>
      <c r="D21" s="3">
        <v>4.7</v>
      </c>
      <c r="E21" s="62">
        <v>126.23</v>
      </c>
      <c r="F21" s="70">
        <f t="shared" si="0"/>
        <v>593.28</v>
      </c>
      <c r="G21" s="35" t="s">
        <v>398</v>
      </c>
    </row>
    <row r="22" spans="1:7" ht="30" x14ac:dyDescent="0.25">
      <c r="A22" s="3"/>
      <c r="B22" s="19" t="s">
        <v>19</v>
      </c>
      <c r="C22" s="3"/>
      <c r="D22" s="3"/>
      <c r="E22" s="62"/>
      <c r="F22" s="70"/>
      <c r="G22" s="35"/>
    </row>
    <row r="23" spans="1:7" x14ac:dyDescent="0.25">
      <c r="A23" s="20">
        <v>6</v>
      </c>
      <c r="B23" s="17" t="s">
        <v>20</v>
      </c>
      <c r="C23" s="3" t="s">
        <v>21</v>
      </c>
      <c r="D23" s="3">
        <v>360</v>
      </c>
      <c r="E23" s="62">
        <v>267.43</v>
      </c>
      <c r="F23" s="70">
        <f t="shared" si="0"/>
        <v>96274.8</v>
      </c>
      <c r="G23" s="167" t="s">
        <v>399</v>
      </c>
    </row>
    <row r="24" spans="1:7" ht="30" x14ac:dyDescent="0.25">
      <c r="A24" s="124"/>
      <c r="B24" s="14" t="s">
        <v>1054</v>
      </c>
      <c r="C24" s="3" t="s">
        <v>13</v>
      </c>
      <c r="D24" s="3">
        <v>9.6999999999999993</v>
      </c>
      <c r="E24" s="62"/>
      <c r="F24" s="70"/>
      <c r="G24" s="169"/>
    </row>
    <row r="25" spans="1:7" x14ac:dyDescent="0.25">
      <c r="A25" s="20">
        <v>7</v>
      </c>
      <c r="B25" s="17" t="s">
        <v>20</v>
      </c>
      <c r="C25" s="3" t="s">
        <v>21</v>
      </c>
      <c r="D25" s="3">
        <v>133</v>
      </c>
      <c r="E25" s="62">
        <v>637.22</v>
      </c>
      <c r="F25" s="70">
        <f t="shared" si="0"/>
        <v>84750.26</v>
      </c>
      <c r="G25" s="167" t="s">
        <v>400</v>
      </c>
    </row>
    <row r="26" spans="1:7" x14ac:dyDescent="0.25">
      <c r="A26" s="124"/>
      <c r="B26" s="14" t="s">
        <v>22</v>
      </c>
      <c r="C26" s="3" t="s">
        <v>13</v>
      </c>
      <c r="D26" s="3">
        <v>3.6</v>
      </c>
      <c r="E26" s="62"/>
      <c r="F26" s="70"/>
      <c r="G26" s="169"/>
    </row>
    <row r="27" spans="1:7" ht="45" x14ac:dyDescent="0.25">
      <c r="A27" s="3">
        <v>8</v>
      </c>
      <c r="B27" s="16" t="s">
        <v>1055</v>
      </c>
      <c r="C27" s="3" t="s">
        <v>13</v>
      </c>
      <c r="D27" s="3">
        <v>3.6779999999999999</v>
      </c>
      <c r="E27" s="62">
        <v>73842.97</v>
      </c>
      <c r="F27" s="70">
        <f t="shared" si="0"/>
        <v>271594.44</v>
      </c>
      <c r="G27" s="35" t="s">
        <v>401</v>
      </c>
    </row>
    <row r="28" spans="1:7" x14ac:dyDescent="0.25">
      <c r="A28" s="3">
        <v>9</v>
      </c>
      <c r="B28" s="16" t="s">
        <v>23</v>
      </c>
      <c r="C28" s="3" t="s">
        <v>12</v>
      </c>
      <c r="D28" s="3">
        <v>32.42</v>
      </c>
      <c r="E28" s="52" t="s">
        <v>393</v>
      </c>
      <c r="F28" s="70"/>
      <c r="G28" s="35"/>
    </row>
    <row r="29" spans="1:7" ht="60" x14ac:dyDescent="0.25">
      <c r="A29" s="3">
        <v>10</v>
      </c>
      <c r="B29" s="16" t="s">
        <v>1056</v>
      </c>
      <c r="C29" s="3" t="s">
        <v>13</v>
      </c>
      <c r="D29" s="3">
        <v>78</v>
      </c>
      <c r="E29" s="62">
        <v>171.26</v>
      </c>
      <c r="F29" s="70">
        <f t="shared" ref="F29" si="1">D29*E29</f>
        <v>13358.28</v>
      </c>
      <c r="G29" s="35" t="s">
        <v>402</v>
      </c>
    </row>
    <row r="30" spans="1:7" ht="42.75" x14ac:dyDescent="0.25">
      <c r="A30" s="82"/>
      <c r="B30" s="45" t="s">
        <v>24</v>
      </c>
      <c r="C30" s="82"/>
      <c r="D30" s="82"/>
      <c r="E30" s="54"/>
      <c r="F30" s="71">
        <f>SUM(F32:F73)</f>
        <v>1646416.64</v>
      </c>
      <c r="G30" s="46"/>
    </row>
    <row r="31" spans="1:7" x14ac:dyDescent="0.25">
      <c r="A31" s="3"/>
      <c r="B31" s="22" t="s">
        <v>25</v>
      </c>
      <c r="C31" s="3"/>
      <c r="D31" s="3"/>
      <c r="E31" s="52"/>
      <c r="F31" s="70"/>
      <c r="G31" s="35"/>
    </row>
    <row r="32" spans="1:7" x14ac:dyDescent="0.25">
      <c r="A32" s="3"/>
      <c r="B32" s="22" t="s">
        <v>26</v>
      </c>
      <c r="C32" s="3"/>
      <c r="D32" s="3"/>
      <c r="E32" s="52"/>
      <c r="F32" s="70"/>
      <c r="G32" s="35"/>
    </row>
    <row r="33" spans="1:7" ht="45" x14ac:dyDescent="0.25">
      <c r="A33" s="3">
        <v>11</v>
      </c>
      <c r="B33" s="16" t="s">
        <v>27</v>
      </c>
      <c r="C33" s="3"/>
      <c r="D33" s="3"/>
      <c r="E33" s="52"/>
      <c r="F33" s="70"/>
      <c r="G33" s="35"/>
    </row>
    <row r="34" spans="1:7" x14ac:dyDescent="0.25">
      <c r="A34" s="3"/>
      <c r="B34" s="23" t="s">
        <v>28</v>
      </c>
      <c r="C34" s="3" t="s">
        <v>32</v>
      </c>
      <c r="D34" s="3">
        <v>1</v>
      </c>
      <c r="E34" s="62">
        <v>897.26</v>
      </c>
      <c r="F34" s="70">
        <f t="shared" ref="F34" si="2">D34*E34</f>
        <v>897.26</v>
      </c>
      <c r="G34" s="35" t="s">
        <v>403</v>
      </c>
    </row>
    <row r="35" spans="1:7" x14ac:dyDescent="0.25">
      <c r="A35" s="3"/>
      <c r="B35" s="23" t="s">
        <v>29</v>
      </c>
      <c r="C35" s="3" t="s">
        <v>32</v>
      </c>
      <c r="D35" s="3">
        <v>4</v>
      </c>
      <c r="E35" s="62">
        <v>897.23</v>
      </c>
      <c r="F35" s="70">
        <f t="shared" ref="F35:F37" si="3">D35*E35</f>
        <v>3588.92</v>
      </c>
      <c r="G35" s="35" t="s">
        <v>403</v>
      </c>
    </row>
    <row r="36" spans="1:7" x14ac:dyDescent="0.25">
      <c r="A36" s="3"/>
      <c r="B36" s="23" t="s">
        <v>30</v>
      </c>
      <c r="C36" s="3" t="s">
        <v>32</v>
      </c>
      <c r="D36" s="3">
        <v>3</v>
      </c>
      <c r="E36" s="62">
        <v>897.23</v>
      </c>
      <c r="F36" s="70">
        <f t="shared" si="3"/>
        <v>2691.69</v>
      </c>
      <c r="G36" s="35" t="s">
        <v>403</v>
      </c>
    </row>
    <row r="37" spans="1:7" x14ac:dyDescent="0.25">
      <c r="A37" s="3"/>
      <c r="B37" s="23" t="s">
        <v>31</v>
      </c>
      <c r="C37" s="3" t="s">
        <v>32</v>
      </c>
      <c r="D37" s="3">
        <v>3</v>
      </c>
      <c r="E37" s="62">
        <v>897.23</v>
      </c>
      <c r="F37" s="70">
        <f t="shared" si="3"/>
        <v>2691.69</v>
      </c>
      <c r="G37" s="35" t="s">
        <v>403</v>
      </c>
    </row>
    <row r="38" spans="1:7" ht="30" x14ac:dyDescent="0.25">
      <c r="A38" s="3">
        <v>12</v>
      </c>
      <c r="B38" s="16" t="s">
        <v>33</v>
      </c>
      <c r="C38" s="3"/>
      <c r="D38" s="3"/>
      <c r="E38" s="62"/>
      <c r="F38" s="70"/>
      <c r="G38" s="35"/>
    </row>
    <row r="39" spans="1:7" x14ac:dyDescent="0.25">
      <c r="A39" s="3"/>
      <c r="B39" s="23" t="s">
        <v>34</v>
      </c>
      <c r="C39" s="3" t="s">
        <v>32</v>
      </c>
      <c r="D39" s="3">
        <v>2</v>
      </c>
      <c r="E39" s="62">
        <v>897.22</v>
      </c>
      <c r="F39" s="70">
        <f t="shared" ref="F39" si="4">D39*E39</f>
        <v>1794.44</v>
      </c>
      <c r="G39" s="35" t="s">
        <v>403</v>
      </c>
    </row>
    <row r="40" spans="1:7" ht="30" x14ac:dyDescent="0.25">
      <c r="A40" s="3">
        <v>13</v>
      </c>
      <c r="B40" s="17" t="s">
        <v>35</v>
      </c>
      <c r="C40" s="20"/>
      <c r="D40" s="20"/>
      <c r="E40" s="62"/>
      <c r="F40" s="70"/>
      <c r="G40" s="35"/>
    </row>
    <row r="41" spans="1:7" x14ac:dyDescent="0.25">
      <c r="A41" s="125"/>
      <c r="B41" s="25" t="s">
        <v>36</v>
      </c>
      <c r="C41" s="35" t="s">
        <v>38</v>
      </c>
      <c r="D41" s="35">
        <v>2</v>
      </c>
      <c r="E41" s="62">
        <v>897.22</v>
      </c>
      <c r="F41" s="70">
        <f t="shared" ref="F41:F42" si="5">D41*E41</f>
        <v>1794.44</v>
      </c>
      <c r="G41" s="35" t="s">
        <v>403</v>
      </c>
    </row>
    <row r="42" spans="1:7" x14ac:dyDescent="0.25">
      <c r="A42" s="125"/>
      <c r="B42" s="26" t="s">
        <v>37</v>
      </c>
      <c r="C42" s="78" t="s">
        <v>38</v>
      </c>
      <c r="D42" s="78">
        <v>1</v>
      </c>
      <c r="E42" s="62">
        <v>897.26</v>
      </c>
      <c r="F42" s="70">
        <f t="shared" si="5"/>
        <v>897.26</v>
      </c>
      <c r="G42" s="35" t="s">
        <v>403</v>
      </c>
    </row>
    <row r="43" spans="1:7" ht="30" x14ac:dyDescent="0.25">
      <c r="A43" s="125">
        <v>14</v>
      </c>
      <c r="B43" s="29" t="s">
        <v>39</v>
      </c>
      <c r="C43" s="35"/>
      <c r="D43" s="35"/>
      <c r="E43" s="62"/>
      <c r="F43" s="70"/>
      <c r="G43" s="35"/>
    </row>
    <row r="44" spans="1:7" x14ac:dyDescent="0.25">
      <c r="A44" s="125"/>
      <c r="B44" s="24" t="s">
        <v>40</v>
      </c>
      <c r="C44" s="35" t="s">
        <v>38</v>
      </c>
      <c r="D44" s="35">
        <v>1</v>
      </c>
      <c r="E44" s="62">
        <v>897.26</v>
      </c>
      <c r="F44" s="70">
        <f t="shared" ref="F44" si="6">D44*E44</f>
        <v>897.26</v>
      </c>
      <c r="G44" s="35" t="s">
        <v>403</v>
      </c>
    </row>
    <row r="45" spans="1:7" ht="30" x14ac:dyDescent="0.25">
      <c r="A45" s="125">
        <v>15</v>
      </c>
      <c r="B45" s="29" t="s">
        <v>41</v>
      </c>
      <c r="C45" s="35"/>
      <c r="D45" s="35"/>
      <c r="E45" s="62"/>
      <c r="F45" s="70"/>
      <c r="G45" s="35"/>
    </row>
    <row r="46" spans="1:7" x14ac:dyDescent="0.25">
      <c r="A46" s="125"/>
      <c r="B46" s="24" t="s">
        <v>42</v>
      </c>
      <c r="C46" s="35" t="s">
        <v>38</v>
      </c>
      <c r="D46" s="35">
        <v>2</v>
      </c>
      <c r="E46" s="62">
        <v>132.69</v>
      </c>
      <c r="F46" s="70">
        <f t="shared" ref="F46:F48" si="7">D46*E46</f>
        <v>265.38</v>
      </c>
      <c r="G46" s="35" t="s">
        <v>404</v>
      </c>
    </row>
    <row r="47" spans="1:7" x14ac:dyDescent="0.25">
      <c r="A47" s="125"/>
      <c r="B47" s="24" t="s">
        <v>43</v>
      </c>
      <c r="C47" s="35" t="s">
        <v>38</v>
      </c>
      <c r="D47" s="35">
        <v>6</v>
      </c>
      <c r="E47" s="62">
        <v>132.69</v>
      </c>
      <c r="F47" s="70">
        <f t="shared" si="7"/>
        <v>796.14</v>
      </c>
      <c r="G47" s="35" t="s">
        <v>404</v>
      </c>
    </row>
    <row r="48" spans="1:7" x14ac:dyDescent="0.25">
      <c r="A48" s="125"/>
      <c r="B48" s="24" t="s">
        <v>44</v>
      </c>
      <c r="C48" s="35" t="s">
        <v>38</v>
      </c>
      <c r="D48" s="35">
        <v>2</v>
      </c>
      <c r="E48" s="62">
        <v>132.69</v>
      </c>
      <c r="F48" s="70">
        <f t="shared" si="7"/>
        <v>265.38</v>
      </c>
      <c r="G48" s="35" t="s">
        <v>404</v>
      </c>
    </row>
    <row r="49" spans="1:7" ht="45" x14ac:dyDescent="0.25">
      <c r="A49" s="125">
        <v>16</v>
      </c>
      <c r="B49" s="29" t="s">
        <v>45</v>
      </c>
      <c r="C49" s="35" t="s">
        <v>13</v>
      </c>
      <c r="D49" s="35">
        <v>0.21</v>
      </c>
      <c r="E49" s="83" t="s">
        <v>405</v>
      </c>
      <c r="F49" s="70"/>
      <c r="G49" s="35"/>
    </row>
    <row r="50" spans="1:7" x14ac:dyDescent="0.25">
      <c r="A50" s="125"/>
      <c r="B50" s="27" t="s">
        <v>46</v>
      </c>
      <c r="C50" s="35"/>
      <c r="D50" s="35"/>
      <c r="E50" s="84"/>
      <c r="F50" s="70"/>
      <c r="G50" s="35"/>
    </row>
    <row r="51" spans="1:7" x14ac:dyDescent="0.25">
      <c r="A51" s="125">
        <v>17</v>
      </c>
      <c r="B51" s="29" t="s">
        <v>47</v>
      </c>
      <c r="C51" s="35" t="s">
        <v>21</v>
      </c>
      <c r="D51" s="35">
        <v>30000</v>
      </c>
      <c r="E51" s="62">
        <v>41.38</v>
      </c>
      <c r="F51" s="70">
        <f t="shared" ref="F51" si="8">D51*E51</f>
        <v>1241400</v>
      </c>
      <c r="G51" s="35" t="s">
        <v>406</v>
      </c>
    </row>
    <row r="52" spans="1:7" x14ac:dyDescent="0.25">
      <c r="A52" s="125"/>
      <c r="B52" s="28" t="s">
        <v>48</v>
      </c>
      <c r="C52" s="35"/>
      <c r="D52" s="35"/>
      <c r="E52" s="84"/>
      <c r="F52" s="70"/>
      <c r="G52" s="35"/>
    </row>
    <row r="53" spans="1:7" ht="45" x14ac:dyDescent="0.25">
      <c r="A53" s="125">
        <v>18</v>
      </c>
      <c r="B53" s="29" t="s">
        <v>27</v>
      </c>
      <c r="C53" s="35"/>
      <c r="D53" s="35"/>
      <c r="E53" s="84"/>
      <c r="F53" s="70"/>
      <c r="G53" s="35"/>
    </row>
    <row r="54" spans="1:7" x14ac:dyDescent="0.25">
      <c r="A54" s="125"/>
      <c r="B54" s="24" t="s">
        <v>29</v>
      </c>
      <c r="C54" s="35" t="s">
        <v>38</v>
      </c>
      <c r="D54" s="35">
        <v>4</v>
      </c>
      <c r="E54" s="62">
        <v>897.24</v>
      </c>
      <c r="F54" s="70">
        <f t="shared" ref="F54" si="9">D54*E54</f>
        <v>3588.96</v>
      </c>
      <c r="G54" s="35" t="s">
        <v>408</v>
      </c>
    </row>
    <row r="55" spans="1:7" x14ac:dyDescent="0.25">
      <c r="A55" s="125"/>
      <c r="B55" s="24" t="s">
        <v>30</v>
      </c>
      <c r="C55" s="35" t="s">
        <v>38</v>
      </c>
      <c r="D55" s="35">
        <v>1</v>
      </c>
      <c r="E55" s="62">
        <v>897.33</v>
      </c>
      <c r="F55" s="70">
        <f t="shared" ref="F55:F56" si="10">D55*E55</f>
        <v>897.33</v>
      </c>
      <c r="G55" s="35" t="s">
        <v>408</v>
      </c>
    </row>
    <row r="56" spans="1:7" x14ac:dyDescent="0.25">
      <c r="A56" s="125"/>
      <c r="B56" s="24" t="s">
        <v>31</v>
      </c>
      <c r="C56" s="35" t="s">
        <v>38</v>
      </c>
      <c r="D56" s="35">
        <v>1</v>
      </c>
      <c r="E56" s="62">
        <v>893.11</v>
      </c>
      <c r="F56" s="70">
        <f t="shared" si="10"/>
        <v>893.11</v>
      </c>
      <c r="G56" s="35" t="s">
        <v>408</v>
      </c>
    </row>
    <row r="57" spans="1:7" ht="30" x14ac:dyDescent="0.25">
      <c r="A57" s="125">
        <v>19</v>
      </c>
      <c r="B57" s="29" t="s">
        <v>33</v>
      </c>
      <c r="C57" s="35"/>
      <c r="D57" s="35"/>
      <c r="E57" s="84"/>
      <c r="F57" s="70"/>
      <c r="G57" s="35"/>
    </row>
    <row r="58" spans="1:7" x14ac:dyDescent="0.25">
      <c r="A58" s="3"/>
      <c r="B58" s="24" t="s">
        <v>34</v>
      </c>
      <c r="C58" s="35" t="s">
        <v>38</v>
      </c>
      <c r="D58" s="35">
        <v>2</v>
      </c>
      <c r="E58" s="62">
        <v>893.11</v>
      </c>
      <c r="F58" s="70">
        <f t="shared" ref="F58" si="11">D58*E58</f>
        <v>1786.22</v>
      </c>
      <c r="G58" s="35" t="s">
        <v>408</v>
      </c>
    </row>
    <row r="59" spans="1:7" x14ac:dyDescent="0.25">
      <c r="A59" s="3"/>
      <c r="B59" s="24" t="s">
        <v>49</v>
      </c>
      <c r="C59" s="35" t="s">
        <v>38</v>
      </c>
      <c r="D59" s="35">
        <v>2</v>
      </c>
      <c r="E59" s="62">
        <v>893.11</v>
      </c>
      <c r="F59" s="70">
        <f t="shared" ref="F59" si="12">D59*E59</f>
        <v>1786.22</v>
      </c>
      <c r="G59" s="35" t="s">
        <v>408</v>
      </c>
    </row>
    <row r="60" spans="1:7" ht="30" x14ac:dyDescent="0.25">
      <c r="A60" s="3">
        <v>20</v>
      </c>
      <c r="B60" s="29" t="s">
        <v>35</v>
      </c>
      <c r="C60" s="35"/>
      <c r="D60" s="35"/>
      <c r="E60" s="62"/>
      <c r="F60" s="70"/>
      <c r="G60" s="35"/>
    </row>
    <row r="61" spans="1:7" x14ac:dyDescent="0.25">
      <c r="A61" s="3"/>
      <c r="B61" s="24" t="s">
        <v>37</v>
      </c>
      <c r="C61" s="35" t="s">
        <v>38</v>
      </c>
      <c r="D61" s="35">
        <v>1</v>
      </c>
      <c r="E61" s="62">
        <v>893.11</v>
      </c>
      <c r="F61" s="70">
        <f t="shared" ref="F61" si="13">D61*E61</f>
        <v>893.11</v>
      </c>
      <c r="G61" s="35" t="s">
        <v>408</v>
      </c>
    </row>
    <row r="62" spans="1:7" ht="30" x14ac:dyDescent="0.25">
      <c r="A62" s="3">
        <v>21</v>
      </c>
      <c r="B62" s="29" t="s">
        <v>39</v>
      </c>
      <c r="C62" s="35"/>
      <c r="D62" s="35"/>
      <c r="E62" s="62"/>
      <c r="F62" s="70"/>
      <c r="G62" s="35"/>
    </row>
    <row r="63" spans="1:7" x14ac:dyDescent="0.25">
      <c r="A63" s="161"/>
      <c r="B63" s="173" t="s">
        <v>50</v>
      </c>
      <c r="C63" s="35" t="s">
        <v>38</v>
      </c>
      <c r="D63" s="35">
        <v>2</v>
      </c>
      <c r="E63" s="62">
        <v>893.11</v>
      </c>
      <c r="F63" s="70">
        <f t="shared" ref="F63" si="14">D63*E63</f>
        <v>1786.22</v>
      </c>
      <c r="G63" s="35" t="s">
        <v>408</v>
      </c>
    </row>
    <row r="64" spans="1:7" x14ac:dyDescent="0.25">
      <c r="A64" s="162"/>
      <c r="B64" s="173"/>
      <c r="C64" s="35" t="s">
        <v>51</v>
      </c>
      <c r="D64" s="30">
        <v>2.4</v>
      </c>
      <c r="E64" s="62"/>
      <c r="F64" s="70"/>
      <c r="G64" s="35"/>
    </row>
    <row r="65" spans="1:7" ht="30" x14ac:dyDescent="0.25">
      <c r="A65" s="3">
        <v>22</v>
      </c>
      <c r="B65" s="29" t="s">
        <v>41</v>
      </c>
      <c r="C65" s="35"/>
      <c r="D65" s="35"/>
      <c r="E65" s="62"/>
      <c r="F65" s="70"/>
      <c r="G65" s="35"/>
    </row>
    <row r="66" spans="1:7" x14ac:dyDescent="0.25">
      <c r="A66" s="3"/>
      <c r="B66" s="24" t="s">
        <v>42</v>
      </c>
      <c r="C66" s="35" t="s">
        <v>38</v>
      </c>
      <c r="D66" s="35">
        <v>2</v>
      </c>
      <c r="E66" s="62">
        <v>132.69</v>
      </c>
      <c r="F66" s="70">
        <f t="shared" ref="F66:F68" si="15">D66*E66</f>
        <v>265.38</v>
      </c>
      <c r="G66" s="35" t="s">
        <v>409</v>
      </c>
    </row>
    <row r="67" spans="1:7" x14ac:dyDescent="0.25">
      <c r="A67" s="3"/>
      <c r="B67" s="24" t="s">
        <v>43</v>
      </c>
      <c r="C67" s="35" t="s">
        <v>38</v>
      </c>
      <c r="D67" s="35">
        <v>6</v>
      </c>
      <c r="E67" s="62">
        <v>132.69</v>
      </c>
      <c r="F67" s="70">
        <f t="shared" si="15"/>
        <v>796.14</v>
      </c>
      <c r="G67" s="35" t="s">
        <v>409</v>
      </c>
    </row>
    <row r="68" spans="1:7" x14ac:dyDescent="0.25">
      <c r="A68" s="3"/>
      <c r="B68" s="24" t="s">
        <v>44</v>
      </c>
      <c r="C68" s="35" t="s">
        <v>38</v>
      </c>
      <c r="D68" s="35">
        <v>2</v>
      </c>
      <c r="E68" s="62">
        <v>132.69</v>
      </c>
      <c r="F68" s="70">
        <f t="shared" si="15"/>
        <v>265.38</v>
      </c>
      <c r="G68" s="35" t="s">
        <v>409</v>
      </c>
    </row>
    <row r="69" spans="1:7" ht="45" x14ac:dyDescent="0.25">
      <c r="A69" s="3">
        <v>23</v>
      </c>
      <c r="B69" s="29" t="s">
        <v>52</v>
      </c>
      <c r="C69" s="35" t="s">
        <v>13</v>
      </c>
      <c r="D69" s="35">
        <v>0.3</v>
      </c>
      <c r="E69" s="53" t="s">
        <v>407</v>
      </c>
      <c r="F69" s="70"/>
      <c r="G69" s="35"/>
    </row>
    <row r="70" spans="1:7" x14ac:dyDescent="0.25">
      <c r="A70" s="3"/>
      <c r="B70" s="28" t="s">
        <v>46</v>
      </c>
      <c r="C70" s="2"/>
      <c r="D70" s="2"/>
      <c r="E70" s="52"/>
      <c r="F70" s="70"/>
      <c r="G70" s="35"/>
    </row>
    <row r="71" spans="1:7" x14ac:dyDescent="0.25">
      <c r="A71" s="3">
        <v>24</v>
      </c>
      <c r="B71" s="29" t="s">
        <v>53</v>
      </c>
      <c r="C71" s="35" t="s">
        <v>21</v>
      </c>
      <c r="D71" s="35">
        <v>236</v>
      </c>
      <c r="E71" s="62">
        <v>41.37</v>
      </c>
      <c r="F71" s="70">
        <f t="shared" ref="F71" si="16">D71*E71</f>
        <v>9763.32</v>
      </c>
      <c r="G71" s="35" t="s">
        <v>410</v>
      </c>
    </row>
    <row r="72" spans="1:7" x14ac:dyDescent="0.25">
      <c r="A72" s="161">
        <v>25</v>
      </c>
      <c r="B72" s="173" t="s">
        <v>54</v>
      </c>
      <c r="C72" s="35" t="s">
        <v>13</v>
      </c>
      <c r="D72" s="35">
        <v>11.5</v>
      </c>
      <c r="E72" s="62"/>
      <c r="F72" s="70"/>
      <c r="G72" s="35"/>
    </row>
    <row r="73" spans="1:7" x14ac:dyDescent="0.25">
      <c r="A73" s="162"/>
      <c r="B73" s="173"/>
      <c r="C73" s="35" t="s">
        <v>21</v>
      </c>
      <c r="D73" s="53">
        <v>424</v>
      </c>
      <c r="E73" s="119">
        <v>862.53629999999998</v>
      </c>
      <c r="F73" s="92">
        <f>D73*E73</f>
        <v>365715.39</v>
      </c>
      <c r="G73" s="35" t="s">
        <v>411</v>
      </c>
    </row>
    <row r="74" spans="1:7" x14ac:dyDescent="0.25">
      <c r="A74" s="82"/>
      <c r="B74" s="47" t="s">
        <v>55</v>
      </c>
      <c r="C74" s="47"/>
      <c r="D74" s="47"/>
      <c r="E74" s="54"/>
      <c r="F74" s="71">
        <f>SUM(F75:F80)</f>
        <v>1190070.51</v>
      </c>
      <c r="G74" s="46"/>
    </row>
    <row r="75" spans="1:7" ht="60" x14ac:dyDescent="0.25">
      <c r="A75" s="3">
        <v>26</v>
      </c>
      <c r="B75" s="29" t="s">
        <v>56</v>
      </c>
      <c r="C75" s="35" t="s">
        <v>12</v>
      </c>
      <c r="D75" s="35">
        <v>38847</v>
      </c>
      <c r="E75" s="62">
        <v>26.41</v>
      </c>
      <c r="F75" s="70">
        <f t="shared" ref="F75" si="17">D75*E75</f>
        <v>1025949.27</v>
      </c>
      <c r="G75" s="35" t="s">
        <v>412</v>
      </c>
    </row>
    <row r="76" spans="1:7" ht="60" x14ac:dyDescent="0.25">
      <c r="A76" s="3">
        <v>27</v>
      </c>
      <c r="B76" s="29" t="s">
        <v>57</v>
      </c>
      <c r="C76" s="35" t="s">
        <v>12</v>
      </c>
      <c r="D76" s="35">
        <v>10887</v>
      </c>
      <c r="E76" s="62">
        <v>11.64</v>
      </c>
      <c r="F76" s="70">
        <f t="shared" ref="F76:F80" si="18">D76*E76</f>
        <v>126724.68</v>
      </c>
      <c r="G76" s="35" t="s">
        <v>413</v>
      </c>
    </row>
    <row r="77" spans="1:7" x14ac:dyDescent="0.25">
      <c r="A77" s="3"/>
      <c r="B77" s="28" t="s">
        <v>58</v>
      </c>
      <c r="C77" s="35"/>
      <c r="D77" s="35"/>
      <c r="E77" s="62"/>
      <c r="F77" s="70"/>
      <c r="G77" s="35"/>
    </row>
    <row r="78" spans="1:7" x14ac:dyDescent="0.25">
      <c r="A78" s="161">
        <v>28</v>
      </c>
      <c r="B78" s="165" t="s">
        <v>59</v>
      </c>
      <c r="C78" s="35" t="s">
        <v>51</v>
      </c>
      <c r="D78" s="35">
        <v>2359</v>
      </c>
      <c r="E78" s="62"/>
      <c r="F78" s="70"/>
      <c r="G78" s="3"/>
    </row>
    <row r="79" spans="1:7" x14ac:dyDescent="0.25">
      <c r="A79" s="162"/>
      <c r="B79" s="166"/>
      <c r="C79" s="78" t="s">
        <v>12</v>
      </c>
      <c r="D79" s="78">
        <v>708</v>
      </c>
      <c r="E79" s="62">
        <v>26.41</v>
      </c>
      <c r="F79" s="70">
        <f t="shared" si="18"/>
        <v>18698.28</v>
      </c>
      <c r="G79" s="35" t="s">
        <v>413</v>
      </c>
    </row>
    <row r="80" spans="1:7" ht="30" x14ac:dyDescent="0.25">
      <c r="A80" s="20">
        <v>29</v>
      </c>
      <c r="B80" s="41" t="s">
        <v>60</v>
      </c>
      <c r="C80" s="78" t="s">
        <v>12</v>
      </c>
      <c r="D80" s="78">
        <v>708</v>
      </c>
      <c r="E80" s="62">
        <v>26.41</v>
      </c>
      <c r="F80" s="70">
        <f t="shared" si="18"/>
        <v>18698.28</v>
      </c>
      <c r="G80" s="35" t="s">
        <v>413</v>
      </c>
    </row>
    <row r="81" spans="1:7" x14ac:dyDescent="0.25">
      <c r="A81" s="82"/>
      <c r="B81" s="47" t="s">
        <v>61</v>
      </c>
      <c r="C81" s="61"/>
      <c r="D81" s="61"/>
      <c r="E81" s="54"/>
      <c r="F81" s="71">
        <f>SUM(F82:F141)</f>
        <v>25915210.510000002</v>
      </c>
      <c r="G81" s="46"/>
    </row>
    <row r="82" spans="1:7" ht="30" x14ac:dyDescent="0.25">
      <c r="A82" s="3">
        <v>30</v>
      </c>
      <c r="B82" s="29" t="s">
        <v>867</v>
      </c>
      <c r="C82" s="35" t="s">
        <v>12</v>
      </c>
      <c r="D82" s="35">
        <v>4044</v>
      </c>
      <c r="E82" s="62">
        <v>16.8</v>
      </c>
      <c r="F82" s="70">
        <f t="shared" ref="F82:F83" si="19">D82*E82</f>
        <v>67939.199999999997</v>
      </c>
      <c r="G82" s="35" t="s">
        <v>860</v>
      </c>
    </row>
    <row r="83" spans="1:7" ht="30" x14ac:dyDescent="0.25">
      <c r="A83" s="3">
        <f>A82+1</f>
        <v>31</v>
      </c>
      <c r="B83" s="63" t="s">
        <v>986</v>
      </c>
      <c r="C83" s="35" t="s">
        <v>13</v>
      </c>
      <c r="D83" s="35">
        <v>1596</v>
      </c>
      <c r="E83" s="62">
        <v>80.37</v>
      </c>
      <c r="F83" s="70">
        <f t="shared" si="19"/>
        <v>128270.52</v>
      </c>
      <c r="G83" s="35" t="s">
        <v>861</v>
      </c>
    </row>
    <row r="84" spans="1:7" x14ac:dyDescent="0.25">
      <c r="A84" s="3">
        <f t="shared" ref="A84:A123" si="20">A83+1</f>
        <v>32</v>
      </c>
      <c r="B84" s="29" t="s">
        <v>987</v>
      </c>
      <c r="C84" s="35" t="s">
        <v>13</v>
      </c>
      <c r="D84" s="35">
        <v>1649</v>
      </c>
      <c r="E84" s="62">
        <v>77.819999999999993</v>
      </c>
      <c r="F84" s="70">
        <f t="shared" ref="F84:F123" si="21">D84*E84</f>
        <v>128325.18</v>
      </c>
      <c r="G84" s="35" t="s">
        <v>863</v>
      </c>
    </row>
    <row r="85" spans="1:7" x14ac:dyDescent="0.25">
      <c r="A85" s="3">
        <f t="shared" si="20"/>
        <v>33</v>
      </c>
      <c r="B85" s="29" t="s">
        <v>988</v>
      </c>
      <c r="C85" s="35" t="s">
        <v>13</v>
      </c>
      <c r="D85" s="35">
        <v>792</v>
      </c>
      <c r="E85" s="62">
        <v>75.319999999999993</v>
      </c>
      <c r="F85" s="70">
        <f t="shared" si="21"/>
        <v>59653.440000000002</v>
      </c>
      <c r="G85" s="35" t="s">
        <v>864</v>
      </c>
    </row>
    <row r="86" spans="1:7" x14ac:dyDescent="0.25">
      <c r="A86" s="3">
        <f t="shared" si="20"/>
        <v>34</v>
      </c>
      <c r="B86" s="29" t="s">
        <v>989</v>
      </c>
      <c r="C86" s="35" t="s">
        <v>13</v>
      </c>
      <c r="D86" s="35">
        <v>2070</v>
      </c>
      <c r="E86" s="62">
        <v>54.74</v>
      </c>
      <c r="F86" s="70">
        <f t="shared" si="21"/>
        <v>113311.8</v>
      </c>
      <c r="G86" s="35" t="s">
        <v>865</v>
      </c>
    </row>
    <row r="87" spans="1:7" x14ac:dyDescent="0.25">
      <c r="A87" s="3">
        <f t="shared" si="20"/>
        <v>35</v>
      </c>
      <c r="B87" s="29" t="s">
        <v>990</v>
      </c>
      <c r="C87" s="35" t="s">
        <v>13</v>
      </c>
      <c r="D87" s="35">
        <v>2125</v>
      </c>
      <c r="E87" s="62">
        <v>48.74</v>
      </c>
      <c r="F87" s="70">
        <f t="shared" si="21"/>
        <v>103572.5</v>
      </c>
      <c r="G87" s="35" t="s">
        <v>866</v>
      </c>
    </row>
    <row r="88" spans="1:7" ht="30" x14ac:dyDescent="0.25">
      <c r="A88" s="3">
        <f t="shared" si="20"/>
        <v>36</v>
      </c>
      <c r="B88" s="29" t="s">
        <v>62</v>
      </c>
      <c r="C88" s="35" t="s">
        <v>12</v>
      </c>
      <c r="D88" s="35">
        <v>3513</v>
      </c>
      <c r="E88" s="62">
        <v>26.41</v>
      </c>
      <c r="F88" s="70">
        <f t="shared" si="21"/>
        <v>92778.33</v>
      </c>
      <c r="G88" s="35" t="s">
        <v>862</v>
      </c>
    </row>
    <row r="89" spans="1:7" ht="30" x14ac:dyDescent="0.25">
      <c r="A89" s="3">
        <f t="shared" si="20"/>
        <v>37</v>
      </c>
      <c r="B89" s="29" t="s">
        <v>868</v>
      </c>
      <c r="C89" s="35" t="s">
        <v>12</v>
      </c>
      <c r="D89" s="35">
        <v>6750</v>
      </c>
      <c r="E89" s="62">
        <v>20.99</v>
      </c>
      <c r="F89" s="70">
        <f t="shared" si="21"/>
        <v>141682.5</v>
      </c>
      <c r="G89" s="35" t="s">
        <v>869</v>
      </c>
    </row>
    <row r="90" spans="1:7" ht="30" x14ac:dyDescent="0.25">
      <c r="A90" s="3">
        <f t="shared" si="20"/>
        <v>38</v>
      </c>
      <c r="B90" s="29" t="s">
        <v>991</v>
      </c>
      <c r="C90" s="35" t="s">
        <v>13</v>
      </c>
      <c r="D90" s="35">
        <v>1614</v>
      </c>
      <c r="E90" s="62">
        <v>82.82</v>
      </c>
      <c r="F90" s="70">
        <f t="shared" si="21"/>
        <v>133671.48000000001</v>
      </c>
      <c r="G90" s="35" t="s">
        <v>870</v>
      </c>
    </row>
    <row r="91" spans="1:7" x14ac:dyDescent="0.25">
      <c r="A91" s="3">
        <f t="shared" si="20"/>
        <v>39</v>
      </c>
      <c r="B91" s="29" t="s">
        <v>992</v>
      </c>
      <c r="C91" s="35" t="s">
        <v>13</v>
      </c>
      <c r="D91" s="35">
        <v>3887</v>
      </c>
      <c r="E91" s="62">
        <v>80.38</v>
      </c>
      <c r="F91" s="70">
        <f t="shared" si="21"/>
        <v>312437.06</v>
      </c>
      <c r="G91" s="35" t="s">
        <v>871</v>
      </c>
    </row>
    <row r="92" spans="1:7" x14ac:dyDescent="0.25">
      <c r="A92" s="3">
        <f t="shared" si="20"/>
        <v>40</v>
      </c>
      <c r="B92" s="29" t="s">
        <v>993</v>
      </c>
      <c r="C92" s="35" t="s">
        <v>13</v>
      </c>
      <c r="D92" s="35">
        <v>4928</v>
      </c>
      <c r="E92" s="62">
        <v>77.819999999999993</v>
      </c>
      <c r="F92" s="70">
        <f t="shared" si="21"/>
        <v>383496.96000000002</v>
      </c>
      <c r="G92" s="35" t="s">
        <v>872</v>
      </c>
    </row>
    <row r="93" spans="1:7" x14ac:dyDescent="0.25">
      <c r="A93" s="3">
        <f t="shared" si="20"/>
        <v>41</v>
      </c>
      <c r="B93" s="29" t="s">
        <v>994</v>
      </c>
      <c r="C93" s="35" t="s">
        <v>13</v>
      </c>
      <c r="D93" s="35">
        <v>2366</v>
      </c>
      <c r="E93" s="62">
        <v>75.34</v>
      </c>
      <c r="F93" s="70">
        <f t="shared" si="21"/>
        <v>178254.44</v>
      </c>
      <c r="G93" s="35" t="s">
        <v>873</v>
      </c>
    </row>
    <row r="94" spans="1:7" x14ac:dyDescent="0.25">
      <c r="A94" s="3">
        <f t="shared" si="20"/>
        <v>42</v>
      </c>
      <c r="B94" s="29" t="s">
        <v>995</v>
      </c>
      <c r="C94" s="35" t="s">
        <v>13</v>
      </c>
      <c r="D94" s="35">
        <v>1047</v>
      </c>
      <c r="E94" s="62">
        <v>54.76</v>
      </c>
      <c r="F94" s="70">
        <f t="shared" si="21"/>
        <v>57333.72</v>
      </c>
      <c r="G94" s="35" t="s">
        <v>874</v>
      </c>
    </row>
    <row r="95" spans="1:7" x14ac:dyDescent="0.25">
      <c r="A95" s="3">
        <f t="shared" si="20"/>
        <v>43</v>
      </c>
      <c r="B95" s="63" t="s">
        <v>990</v>
      </c>
      <c r="C95" s="35" t="s">
        <v>13</v>
      </c>
      <c r="D95" s="35">
        <v>124</v>
      </c>
      <c r="E95" s="62">
        <v>48.67</v>
      </c>
      <c r="F95" s="70">
        <f t="shared" ref="F95" si="22">D95*E95</f>
        <v>6035.08</v>
      </c>
      <c r="G95" s="35" t="s">
        <v>875</v>
      </c>
    </row>
    <row r="96" spans="1:7" ht="30" x14ac:dyDescent="0.25">
      <c r="A96" s="3">
        <f t="shared" si="20"/>
        <v>44</v>
      </c>
      <c r="B96" s="29" t="s">
        <v>63</v>
      </c>
      <c r="C96" s="35" t="s">
        <v>12</v>
      </c>
      <c r="D96" s="35">
        <v>19288</v>
      </c>
      <c r="E96" s="62">
        <v>29.98</v>
      </c>
      <c r="F96" s="70">
        <f t="shared" si="21"/>
        <v>578254.24</v>
      </c>
      <c r="G96" s="35" t="s">
        <v>876</v>
      </c>
    </row>
    <row r="97" spans="1:7" ht="75" x14ac:dyDescent="0.25">
      <c r="A97" s="3">
        <f t="shared" si="20"/>
        <v>45</v>
      </c>
      <c r="B97" s="29" t="s">
        <v>64</v>
      </c>
      <c r="C97" s="35" t="s">
        <v>12</v>
      </c>
      <c r="D97" s="35">
        <v>28163</v>
      </c>
      <c r="E97" s="62">
        <v>14.59</v>
      </c>
      <c r="F97" s="70">
        <f t="shared" si="21"/>
        <v>410898.17</v>
      </c>
      <c r="G97" s="35" t="s">
        <v>414</v>
      </c>
    </row>
    <row r="98" spans="1:7" x14ac:dyDescent="0.25">
      <c r="A98" s="3">
        <f t="shared" si="20"/>
        <v>46</v>
      </c>
      <c r="B98" s="64" t="s">
        <v>877</v>
      </c>
      <c r="C98" s="35" t="s">
        <v>12</v>
      </c>
      <c r="D98" s="35">
        <v>43339</v>
      </c>
      <c r="E98" s="62">
        <v>128.29</v>
      </c>
      <c r="F98" s="70">
        <f t="shared" si="21"/>
        <v>5559960.3099999996</v>
      </c>
      <c r="G98" s="35" t="s">
        <v>878</v>
      </c>
    </row>
    <row r="99" spans="1:7" x14ac:dyDescent="0.25">
      <c r="A99" s="3">
        <f t="shared" si="20"/>
        <v>47</v>
      </c>
      <c r="B99" s="64" t="s">
        <v>996</v>
      </c>
      <c r="C99" s="35" t="s">
        <v>13</v>
      </c>
      <c r="D99" s="35">
        <v>3674</v>
      </c>
      <c r="E99" s="62">
        <v>75.33</v>
      </c>
      <c r="F99" s="70">
        <f t="shared" ref="F99" si="23">D99*E99</f>
        <v>276762.42</v>
      </c>
      <c r="G99" s="35" t="s">
        <v>879</v>
      </c>
    </row>
    <row r="100" spans="1:7" x14ac:dyDescent="0.25">
      <c r="A100" s="3">
        <f t="shared" si="20"/>
        <v>48</v>
      </c>
      <c r="B100" s="64" t="s">
        <v>997</v>
      </c>
      <c r="C100" s="35" t="s">
        <v>13</v>
      </c>
      <c r="D100" s="35">
        <v>24184</v>
      </c>
      <c r="E100" s="62">
        <v>72.849999999999994</v>
      </c>
      <c r="F100" s="70">
        <f t="shared" si="21"/>
        <v>1761804.4</v>
      </c>
      <c r="G100" s="35" t="s">
        <v>880</v>
      </c>
    </row>
    <row r="101" spans="1:7" x14ac:dyDescent="0.25">
      <c r="A101" s="3">
        <f t="shared" si="20"/>
        <v>49</v>
      </c>
      <c r="B101" s="64" t="s">
        <v>998</v>
      </c>
      <c r="C101" s="35" t="s">
        <v>13</v>
      </c>
      <c r="D101" s="35">
        <v>17086</v>
      </c>
      <c r="E101" s="62">
        <v>66.790000000000006</v>
      </c>
      <c r="F101" s="70">
        <f t="shared" si="21"/>
        <v>1141173.94</v>
      </c>
      <c r="G101" s="35" t="s">
        <v>881</v>
      </c>
    </row>
    <row r="102" spans="1:7" x14ac:dyDescent="0.25">
      <c r="A102" s="3">
        <f t="shared" si="20"/>
        <v>50</v>
      </c>
      <c r="B102" s="64" t="s">
        <v>989</v>
      </c>
      <c r="C102" s="35" t="s">
        <v>13</v>
      </c>
      <c r="D102" s="35">
        <v>2298</v>
      </c>
      <c r="E102" s="62">
        <v>54.72</v>
      </c>
      <c r="F102" s="70">
        <f t="shared" si="21"/>
        <v>125746.56</v>
      </c>
      <c r="G102" s="35" t="s">
        <v>882</v>
      </c>
    </row>
    <row r="103" spans="1:7" x14ac:dyDescent="0.25">
      <c r="A103" s="3">
        <f t="shared" si="20"/>
        <v>51</v>
      </c>
      <c r="B103" s="64" t="s">
        <v>999</v>
      </c>
      <c r="C103" s="35" t="s">
        <v>13</v>
      </c>
      <c r="D103" s="35">
        <v>9118</v>
      </c>
      <c r="E103" s="62">
        <v>48.74</v>
      </c>
      <c r="F103" s="70">
        <f t="shared" si="21"/>
        <v>444411.32</v>
      </c>
      <c r="G103" s="35" t="s">
        <v>883</v>
      </c>
    </row>
    <row r="104" spans="1:7" x14ac:dyDescent="0.25">
      <c r="A104" s="3">
        <f t="shared" si="20"/>
        <v>52</v>
      </c>
      <c r="B104" s="64" t="s">
        <v>1000</v>
      </c>
      <c r="C104" s="35" t="s">
        <v>13</v>
      </c>
      <c r="D104" s="35">
        <v>9197</v>
      </c>
      <c r="E104" s="62">
        <v>42.68</v>
      </c>
      <c r="F104" s="70">
        <f t="shared" si="21"/>
        <v>392527.96</v>
      </c>
      <c r="G104" s="35" t="s">
        <v>884</v>
      </c>
    </row>
    <row r="105" spans="1:7" x14ac:dyDescent="0.25">
      <c r="A105" s="3">
        <f t="shared" si="20"/>
        <v>53</v>
      </c>
      <c r="B105" s="64" t="s">
        <v>1001</v>
      </c>
      <c r="C105" s="35" t="s">
        <v>13</v>
      </c>
      <c r="D105" s="35">
        <v>3787</v>
      </c>
      <c r="E105" s="62">
        <v>30.61</v>
      </c>
      <c r="F105" s="70">
        <f t="shared" si="21"/>
        <v>115920.07</v>
      </c>
      <c r="G105" s="35" t="s">
        <v>885</v>
      </c>
    </row>
    <row r="106" spans="1:7" ht="30" x14ac:dyDescent="0.25">
      <c r="A106" s="3">
        <f t="shared" si="20"/>
        <v>54</v>
      </c>
      <c r="B106" s="64" t="s">
        <v>886</v>
      </c>
      <c r="C106" s="35" t="s">
        <v>12</v>
      </c>
      <c r="D106" s="35">
        <v>11826</v>
      </c>
      <c r="E106" s="62">
        <v>16.79</v>
      </c>
      <c r="F106" s="70">
        <f t="shared" si="21"/>
        <v>198558.54</v>
      </c>
      <c r="G106" s="35" t="s">
        <v>887</v>
      </c>
    </row>
    <row r="107" spans="1:7" x14ac:dyDescent="0.25">
      <c r="A107" s="3">
        <f t="shared" si="20"/>
        <v>55</v>
      </c>
      <c r="B107" s="64" t="s">
        <v>1002</v>
      </c>
      <c r="C107" s="35" t="s">
        <v>13</v>
      </c>
      <c r="D107" s="35">
        <v>5531</v>
      </c>
      <c r="E107" s="62">
        <v>24.62</v>
      </c>
      <c r="F107" s="70">
        <f t="shared" ref="F107" si="24">D107*E107</f>
        <v>136173.22</v>
      </c>
      <c r="G107" s="35" t="s">
        <v>888</v>
      </c>
    </row>
    <row r="108" spans="1:7" x14ac:dyDescent="0.25">
      <c r="A108" s="3">
        <f t="shared" si="20"/>
        <v>56</v>
      </c>
      <c r="B108" s="64" t="s">
        <v>1004</v>
      </c>
      <c r="C108" s="35" t="s">
        <v>13</v>
      </c>
      <c r="D108" s="35">
        <v>6579</v>
      </c>
      <c r="E108" s="62">
        <v>30.62</v>
      </c>
      <c r="F108" s="70">
        <f t="shared" si="21"/>
        <v>201448.98</v>
      </c>
      <c r="G108" s="35" t="s">
        <v>889</v>
      </c>
    </row>
    <row r="109" spans="1:7" x14ac:dyDescent="0.25">
      <c r="A109" s="3">
        <f t="shared" si="20"/>
        <v>57</v>
      </c>
      <c r="B109" s="64" t="s">
        <v>1003</v>
      </c>
      <c r="C109" s="35" t="s">
        <v>13</v>
      </c>
      <c r="D109" s="35">
        <v>1259</v>
      </c>
      <c r="E109" s="62">
        <v>36.69</v>
      </c>
      <c r="F109" s="70">
        <f t="shared" si="21"/>
        <v>46192.71</v>
      </c>
      <c r="G109" s="35" t="s">
        <v>890</v>
      </c>
    </row>
    <row r="110" spans="1:7" x14ac:dyDescent="0.25">
      <c r="A110" s="3">
        <f t="shared" si="20"/>
        <v>58</v>
      </c>
      <c r="B110" s="64" t="s">
        <v>1005</v>
      </c>
      <c r="C110" s="35" t="s">
        <v>13</v>
      </c>
      <c r="D110" s="35">
        <v>1256</v>
      </c>
      <c r="E110" s="62">
        <v>42.68</v>
      </c>
      <c r="F110" s="70">
        <f t="shared" si="21"/>
        <v>53606.080000000002</v>
      </c>
      <c r="G110" s="35" t="s">
        <v>891</v>
      </c>
    </row>
    <row r="111" spans="1:7" x14ac:dyDescent="0.25">
      <c r="A111" s="3">
        <f t="shared" si="20"/>
        <v>59</v>
      </c>
      <c r="B111" s="64" t="s">
        <v>1006</v>
      </c>
      <c r="C111" s="35" t="s">
        <v>13</v>
      </c>
      <c r="D111" s="35">
        <v>4296</v>
      </c>
      <c r="E111" s="62">
        <v>48.74</v>
      </c>
      <c r="F111" s="70">
        <f t="shared" si="21"/>
        <v>209387.04</v>
      </c>
      <c r="G111" s="35" t="s">
        <v>892</v>
      </c>
    </row>
    <row r="112" spans="1:7" ht="30" x14ac:dyDescent="0.25">
      <c r="A112" s="3">
        <f t="shared" si="20"/>
        <v>60</v>
      </c>
      <c r="B112" s="29" t="s">
        <v>893</v>
      </c>
      <c r="C112" s="35" t="s">
        <v>12</v>
      </c>
      <c r="D112" s="35">
        <v>2239</v>
      </c>
      <c r="E112" s="62">
        <v>20.99</v>
      </c>
      <c r="F112" s="70">
        <f t="shared" si="21"/>
        <v>46996.61</v>
      </c>
      <c r="G112" s="35" t="s">
        <v>894</v>
      </c>
    </row>
    <row r="113" spans="1:7" x14ac:dyDescent="0.25">
      <c r="A113" s="3">
        <f t="shared" si="20"/>
        <v>61</v>
      </c>
      <c r="B113" s="63" t="s">
        <v>1007</v>
      </c>
      <c r="C113" s="35" t="s">
        <v>13</v>
      </c>
      <c r="D113" s="35">
        <v>3386</v>
      </c>
      <c r="E113" s="62">
        <v>36.68</v>
      </c>
      <c r="F113" s="70">
        <f t="shared" ref="F113" si="25">D113*E113</f>
        <v>124198.48</v>
      </c>
      <c r="G113" s="35" t="s">
        <v>895</v>
      </c>
    </row>
    <row r="114" spans="1:7" x14ac:dyDescent="0.25">
      <c r="A114" s="3">
        <f t="shared" si="20"/>
        <v>62</v>
      </c>
      <c r="B114" s="29" t="s">
        <v>1005</v>
      </c>
      <c r="C114" s="35" t="s">
        <v>13</v>
      </c>
      <c r="D114" s="35">
        <v>1159</v>
      </c>
      <c r="E114" s="62">
        <v>42.68</v>
      </c>
      <c r="F114" s="70">
        <f t="shared" si="21"/>
        <v>49466.12</v>
      </c>
      <c r="G114" s="35" t="s">
        <v>896</v>
      </c>
    </row>
    <row r="115" spans="1:7" ht="30" x14ac:dyDescent="0.25">
      <c r="A115" s="3">
        <f t="shared" si="20"/>
        <v>63</v>
      </c>
      <c r="B115" s="29" t="s">
        <v>886</v>
      </c>
      <c r="C115" s="35" t="s">
        <v>12</v>
      </c>
      <c r="D115" s="35">
        <v>12729</v>
      </c>
      <c r="E115" s="62">
        <v>16.79</v>
      </c>
      <c r="F115" s="70">
        <f t="shared" si="21"/>
        <v>213719.91</v>
      </c>
      <c r="G115" s="35" t="s">
        <v>897</v>
      </c>
    </row>
    <row r="116" spans="1:7" x14ac:dyDescent="0.25">
      <c r="A116" s="3">
        <f t="shared" si="20"/>
        <v>64</v>
      </c>
      <c r="B116" s="63" t="s">
        <v>1008</v>
      </c>
      <c r="C116" s="35" t="s">
        <v>12</v>
      </c>
      <c r="D116" s="35">
        <v>10515</v>
      </c>
      <c r="E116" s="62">
        <v>18.559999999999999</v>
      </c>
      <c r="F116" s="70">
        <f t="shared" ref="F116" si="26">D116*E116</f>
        <v>195158.39999999999</v>
      </c>
      <c r="G116" s="35" t="s">
        <v>898</v>
      </c>
    </row>
    <row r="117" spans="1:7" x14ac:dyDescent="0.25">
      <c r="A117" s="3">
        <f t="shared" si="20"/>
        <v>65</v>
      </c>
      <c r="B117" s="29" t="s">
        <v>1009</v>
      </c>
      <c r="C117" s="35" t="s">
        <v>12</v>
      </c>
      <c r="D117" s="35">
        <v>5776</v>
      </c>
      <c r="E117" s="62">
        <v>24.62</v>
      </c>
      <c r="F117" s="70">
        <f t="shared" si="21"/>
        <v>142205.12</v>
      </c>
      <c r="G117" s="35" t="s">
        <v>899</v>
      </c>
    </row>
    <row r="118" spans="1:7" x14ac:dyDescent="0.25">
      <c r="A118" s="3">
        <f t="shared" si="20"/>
        <v>66</v>
      </c>
      <c r="B118" s="29" t="s">
        <v>1004</v>
      </c>
      <c r="C118" s="35" t="s">
        <v>12</v>
      </c>
      <c r="D118" s="35">
        <v>4075</v>
      </c>
      <c r="E118" s="62">
        <v>30.62</v>
      </c>
      <c r="F118" s="70">
        <f t="shared" si="21"/>
        <v>124776.5</v>
      </c>
      <c r="G118" s="35" t="s">
        <v>900</v>
      </c>
    </row>
    <row r="119" spans="1:7" ht="45" x14ac:dyDescent="0.25">
      <c r="A119" s="3">
        <f t="shared" si="20"/>
        <v>67</v>
      </c>
      <c r="B119" s="29" t="s">
        <v>65</v>
      </c>
      <c r="C119" s="35" t="s">
        <v>12</v>
      </c>
      <c r="D119" s="35">
        <v>40129</v>
      </c>
      <c r="E119" s="62">
        <v>9.61</v>
      </c>
      <c r="F119" s="70">
        <f t="shared" si="21"/>
        <v>385639.69</v>
      </c>
      <c r="G119" s="35" t="s">
        <v>415</v>
      </c>
    </row>
    <row r="120" spans="1:7" x14ac:dyDescent="0.25">
      <c r="A120" s="3">
        <f t="shared" si="20"/>
        <v>68</v>
      </c>
      <c r="B120" s="29" t="s">
        <v>66</v>
      </c>
      <c r="C120" s="35" t="s">
        <v>12</v>
      </c>
      <c r="D120" s="35">
        <v>20065</v>
      </c>
      <c r="E120" s="62">
        <v>13.74</v>
      </c>
      <c r="F120" s="70">
        <f t="shared" si="21"/>
        <v>275693.09999999998</v>
      </c>
      <c r="G120" s="35" t="s">
        <v>416</v>
      </c>
    </row>
    <row r="121" spans="1:7" ht="45" x14ac:dyDescent="0.25">
      <c r="A121" s="3">
        <f t="shared" si="20"/>
        <v>69</v>
      </c>
      <c r="B121" s="29" t="s">
        <v>67</v>
      </c>
      <c r="C121" s="35" t="s">
        <v>51</v>
      </c>
      <c r="D121" s="35">
        <v>37432</v>
      </c>
      <c r="E121" s="62">
        <v>4.8499999999999996</v>
      </c>
      <c r="F121" s="70">
        <f t="shared" si="21"/>
        <v>181545.2</v>
      </c>
      <c r="G121" s="35" t="s">
        <v>417</v>
      </c>
    </row>
    <row r="122" spans="1:7" ht="45" x14ac:dyDescent="0.25">
      <c r="A122" s="3">
        <f t="shared" si="20"/>
        <v>70</v>
      </c>
      <c r="B122" s="29" t="s">
        <v>68</v>
      </c>
      <c r="C122" s="35" t="s">
        <v>51</v>
      </c>
      <c r="D122" s="35">
        <v>109360</v>
      </c>
      <c r="E122" s="62">
        <v>5.41</v>
      </c>
      <c r="F122" s="70">
        <f t="shared" si="21"/>
        <v>591637.6</v>
      </c>
      <c r="G122" s="35" t="s">
        <v>418</v>
      </c>
    </row>
    <row r="123" spans="1:7" ht="30" x14ac:dyDescent="0.25">
      <c r="A123" s="3">
        <f t="shared" si="20"/>
        <v>71</v>
      </c>
      <c r="B123" s="29" t="s">
        <v>69</v>
      </c>
      <c r="C123" s="35" t="s">
        <v>51</v>
      </c>
      <c r="D123" s="35">
        <v>157126</v>
      </c>
      <c r="E123" s="62">
        <v>4.8499999999999996</v>
      </c>
      <c r="F123" s="70">
        <f t="shared" si="21"/>
        <v>762061.1</v>
      </c>
      <c r="G123" s="35" t="s">
        <v>420</v>
      </c>
    </row>
    <row r="124" spans="1:7" x14ac:dyDescent="0.25">
      <c r="A124" s="3"/>
      <c r="B124" s="28" t="s">
        <v>70</v>
      </c>
      <c r="C124" s="28"/>
      <c r="D124" s="28"/>
      <c r="E124" s="62"/>
      <c r="F124" s="70"/>
      <c r="G124" s="34"/>
    </row>
    <row r="125" spans="1:7" ht="30" x14ac:dyDescent="0.25">
      <c r="A125" s="3">
        <f>A123+1</f>
        <v>72</v>
      </c>
      <c r="B125" s="29" t="s">
        <v>71</v>
      </c>
      <c r="C125" s="35" t="s">
        <v>51</v>
      </c>
      <c r="D125" s="35">
        <v>146501</v>
      </c>
      <c r="E125" s="62">
        <v>29.97</v>
      </c>
      <c r="F125" s="70">
        <f t="shared" ref="F125" si="27">D125*E125</f>
        <v>4390634.97</v>
      </c>
      <c r="G125" s="35" t="s">
        <v>419</v>
      </c>
    </row>
    <row r="126" spans="1:7" x14ac:dyDescent="0.25">
      <c r="A126" s="3">
        <f>A125+1</f>
        <v>73</v>
      </c>
      <c r="B126" s="29" t="s">
        <v>72</v>
      </c>
      <c r="C126" s="35" t="s">
        <v>51</v>
      </c>
      <c r="D126" s="35">
        <v>10625</v>
      </c>
      <c r="E126" s="62">
        <v>39.22</v>
      </c>
      <c r="F126" s="70">
        <f t="shared" ref="F126:F127" si="28">D126*E126</f>
        <v>416712.5</v>
      </c>
      <c r="G126" s="35" t="s">
        <v>421</v>
      </c>
    </row>
    <row r="127" spans="1:7" ht="30" x14ac:dyDescent="0.25">
      <c r="A127" s="3">
        <f>A126+1</f>
        <v>74</v>
      </c>
      <c r="B127" s="29" t="s">
        <v>73</v>
      </c>
      <c r="C127" s="35" t="s">
        <v>12</v>
      </c>
      <c r="D127" s="35">
        <v>23569</v>
      </c>
      <c r="E127" s="62">
        <v>15.05</v>
      </c>
      <c r="F127" s="70">
        <f t="shared" si="28"/>
        <v>354713.45</v>
      </c>
      <c r="G127" s="35" t="s">
        <v>422</v>
      </c>
    </row>
    <row r="128" spans="1:7" x14ac:dyDescent="0.25">
      <c r="A128" s="3"/>
      <c r="B128" s="28" t="s">
        <v>74</v>
      </c>
      <c r="C128" s="28"/>
      <c r="D128" s="28"/>
      <c r="E128" s="62"/>
      <c r="F128" s="70"/>
      <c r="G128" s="35"/>
    </row>
    <row r="129" spans="1:7" ht="30" x14ac:dyDescent="0.25">
      <c r="A129" s="3">
        <f>A127+1</f>
        <v>75</v>
      </c>
      <c r="B129" s="64" t="s">
        <v>75</v>
      </c>
      <c r="C129" s="35" t="s">
        <v>51</v>
      </c>
      <c r="D129" s="35">
        <v>21861</v>
      </c>
      <c r="E129" s="62">
        <v>4.84</v>
      </c>
      <c r="F129" s="70">
        <f t="shared" ref="F129" si="29">D129*E129</f>
        <v>105807.24</v>
      </c>
      <c r="G129" s="35" t="s">
        <v>423</v>
      </c>
    </row>
    <row r="130" spans="1:7" x14ac:dyDescent="0.25">
      <c r="A130" s="3">
        <f>A129+1</f>
        <v>76</v>
      </c>
      <c r="B130" s="64" t="s">
        <v>901</v>
      </c>
      <c r="C130" s="35" t="s">
        <v>12</v>
      </c>
      <c r="D130" s="35">
        <v>17594</v>
      </c>
      <c r="E130" s="62">
        <v>128.29</v>
      </c>
      <c r="F130" s="70">
        <f t="shared" ref="F130:F141" si="30">D130*E130</f>
        <v>2257134.2599999998</v>
      </c>
      <c r="G130" s="35" t="s">
        <v>902</v>
      </c>
    </row>
    <row r="131" spans="1:7" x14ac:dyDescent="0.25">
      <c r="A131" s="3">
        <f t="shared" ref="A131:A138" si="31">A130+1</f>
        <v>77</v>
      </c>
      <c r="B131" s="64" t="s">
        <v>1010</v>
      </c>
      <c r="C131" s="35" t="s">
        <v>12</v>
      </c>
      <c r="D131" s="35">
        <v>2742</v>
      </c>
      <c r="E131" s="62">
        <v>75.349999999999994</v>
      </c>
      <c r="F131" s="70">
        <f t="shared" ref="F131" si="32">D131*E131</f>
        <v>206609.7</v>
      </c>
      <c r="G131" s="35" t="s">
        <v>903</v>
      </c>
    </row>
    <row r="132" spans="1:7" x14ac:dyDescent="0.25">
      <c r="A132" s="3">
        <f t="shared" si="31"/>
        <v>78</v>
      </c>
      <c r="B132" s="64" t="s">
        <v>1011</v>
      </c>
      <c r="C132" s="35" t="s">
        <v>12</v>
      </c>
      <c r="D132" s="35">
        <v>2758</v>
      </c>
      <c r="E132" s="62">
        <v>72.86</v>
      </c>
      <c r="F132" s="70">
        <f t="shared" si="30"/>
        <v>200947.88</v>
      </c>
      <c r="G132" s="35" t="s">
        <v>904</v>
      </c>
    </row>
    <row r="133" spans="1:7" x14ac:dyDescent="0.25">
      <c r="A133" s="3">
        <f t="shared" si="31"/>
        <v>79</v>
      </c>
      <c r="B133" s="64" t="s">
        <v>998</v>
      </c>
      <c r="C133" s="35" t="s">
        <v>12</v>
      </c>
      <c r="D133" s="35">
        <v>2758</v>
      </c>
      <c r="E133" s="62">
        <v>66.8</v>
      </c>
      <c r="F133" s="70">
        <f t="shared" si="30"/>
        <v>184234.4</v>
      </c>
      <c r="G133" s="35" t="s">
        <v>905</v>
      </c>
    </row>
    <row r="134" spans="1:7" x14ac:dyDescent="0.25">
      <c r="A134" s="3">
        <f t="shared" si="31"/>
        <v>80</v>
      </c>
      <c r="B134" s="64" t="s">
        <v>1012</v>
      </c>
      <c r="C134" s="35" t="s">
        <v>12</v>
      </c>
      <c r="D134" s="35">
        <v>2741</v>
      </c>
      <c r="E134" s="62">
        <v>60.79</v>
      </c>
      <c r="F134" s="70">
        <f t="shared" si="30"/>
        <v>166625.39000000001</v>
      </c>
      <c r="G134" s="35" t="s">
        <v>906</v>
      </c>
    </row>
    <row r="135" spans="1:7" x14ac:dyDescent="0.25">
      <c r="A135" s="3">
        <f t="shared" si="31"/>
        <v>81</v>
      </c>
      <c r="B135" s="64" t="s">
        <v>995</v>
      </c>
      <c r="C135" s="35" t="s">
        <v>12</v>
      </c>
      <c r="D135" s="35">
        <v>3562</v>
      </c>
      <c r="E135" s="62">
        <v>54.73</v>
      </c>
      <c r="F135" s="70">
        <f t="shared" si="30"/>
        <v>194948.26</v>
      </c>
      <c r="G135" s="35" t="s">
        <v>907</v>
      </c>
    </row>
    <row r="136" spans="1:7" x14ac:dyDescent="0.25">
      <c r="A136" s="3">
        <f t="shared" si="31"/>
        <v>82</v>
      </c>
      <c r="B136" s="64" t="s">
        <v>990</v>
      </c>
      <c r="C136" s="35" t="s">
        <v>12</v>
      </c>
      <c r="D136" s="35">
        <v>2736</v>
      </c>
      <c r="E136" s="62">
        <v>48.74</v>
      </c>
      <c r="F136" s="70">
        <f t="shared" si="30"/>
        <v>133352.64000000001</v>
      </c>
      <c r="G136" s="35" t="s">
        <v>908</v>
      </c>
    </row>
    <row r="137" spans="1:7" x14ac:dyDescent="0.25">
      <c r="A137" s="3">
        <f t="shared" si="31"/>
        <v>83</v>
      </c>
      <c r="B137" s="64" t="s">
        <v>1000</v>
      </c>
      <c r="C137" s="35" t="s">
        <v>12</v>
      </c>
      <c r="D137" s="35">
        <v>2758</v>
      </c>
      <c r="E137" s="62">
        <v>42.68</v>
      </c>
      <c r="F137" s="70">
        <f t="shared" si="30"/>
        <v>117711.44</v>
      </c>
      <c r="G137" s="35" t="s">
        <v>909</v>
      </c>
    </row>
    <row r="138" spans="1:7" x14ac:dyDescent="0.25">
      <c r="A138" s="3">
        <f t="shared" si="31"/>
        <v>84</v>
      </c>
      <c r="B138" s="64" t="s">
        <v>1013</v>
      </c>
      <c r="C138" s="35" t="s">
        <v>12</v>
      </c>
      <c r="D138" s="35">
        <v>2718</v>
      </c>
      <c r="E138" s="62">
        <v>36.69</v>
      </c>
      <c r="F138" s="70">
        <f t="shared" si="30"/>
        <v>99723.42</v>
      </c>
      <c r="G138" s="35" t="s">
        <v>910</v>
      </c>
    </row>
    <row r="139" spans="1:7" x14ac:dyDescent="0.25">
      <c r="A139" s="3">
        <f t="shared" ref="A139:A141" si="33">A138+1</f>
        <v>85</v>
      </c>
      <c r="B139" s="64" t="s">
        <v>1014</v>
      </c>
      <c r="C139" s="35" t="s">
        <v>12</v>
      </c>
      <c r="D139" s="35">
        <v>5376</v>
      </c>
      <c r="E139" s="62">
        <v>30.62</v>
      </c>
      <c r="F139" s="70">
        <f t="shared" si="30"/>
        <v>164613.12</v>
      </c>
      <c r="G139" s="35" t="s">
        <v>911</v>
      </c>
    </row>
    <row r="140" spans="1:7" ht="45" x14ac:dyDescent="0.25">
      <c r="A140" s="3">
        <f t="shared" si="33"/>
        <v>86</v>
      </c>
      <c r="B140" s="29" t="s">
        <v>65</v>
      </c>
      <c r="C140" s="35" t="s">
        <v>12</v>
      </c>
      <c r="D140" s="35">
        <v>16308</v>
      </c>
      <c r="E140" s="62">
        <v>9.61</v>
      </c>
      <c r="F140" s="70">
        <f t="shared" si="30"/>
        <v>156719.88</v>
      </c>
      <c r="G140" s="35" t="s">
        <v>424</v>
      </c>
    </row>
    <row r="141" spans="1:7" x14ac:dyDescent="0.25">
      <c r="A141" s="3">
        <f t="shared" si="33"/>
        <v>87</v>
      </c>
      <c r="B141" s="29" t="s">
        <v>66</v>
      </c>
      <c r="C141" s="35" t="s">
        <v>12</v>
      </c>
      <c r="D141" s="35">
        <v>8154</v>
      </c>
      <c r="E141" s="62">
        <v>13.74</v>
      </c>
      <c r="F141" s="70">
        <f t="shared" si="30"/>
        <v>112035.96</v>
      </c>
      <c r="G141" s="35" t="s">
        <v>912</v>
      </c>
    </row>
    <row r="142" spans="1:7" x14ac:dyDescent="0.25">
      <c r="A142" s="82"/>
      <c r="B142" s="47" t="s">
        <v>76</v>
      </c>
      <c r="C142" s="47"/>
      <c r="D142" s="47"/>
      <c r="E142" s="54"/>
      <c r="F142" s="71">
        <f>SUM(F144:F215)</f>
        <v>201793357.36000001</v>
      </c>
      <c r="G142" s="46"/>
    </row>
    <row r="143" spans="1:7" x14ac:dyDescent="0.25">
      <c r="A143" s="3"/>
      <c r="B143" s="28" t="s">
        <v>77</v>
      </c>
      <c r="C143" s="35"/>
      <c r="D143" s="35"/>
      <c r="E143" s="52"/>
      <c r="F143" s="70"/>
      <c r="G143" s="35"/>
    </row>
    <row r="144" spans="1:7" ht="45" x14ac:dyDescent="0.25">
      <c r="A144" s="3">
        <f>A141+1</f>
        <v>88</v>
      </c>
      <c r="B144" s="29" t="s">
        <v>1048</v>
      </c>
      <c r="C144" s="35" t="s">
        <v>12</v>
      </c>
      <c r="D144" s="35">
        <v>58250</v>
      </c>
      <c r="E144" s="62">
        <v>401.53</v>
      </c>
      <c r="F144" s="70">
        <f t="shared" ref="F144" si="34">D144*E144</f>
        <v>23389122.5</v>
      </c>
      <c r="G144" s="35" t="s">
        <v>425</v>
      </c>
    </row>
    <row r="145" spans="1:7" ht="60" x14ac:dyDescent="0.25">
      <c r="A145" s="3">
        <f t="shared" ref="A145:A152" si="35">A144+1</f>
        <v>89</v>
      </c>
      <c r="B145" s="29" t="s">
        <v>78</v>
      </c>
      <c r="C145" s="35" t="s">
        <v>51</v>
      </c>
      <c r="D145" s="35">
        <v>10714</v>
      </c>
      <c r="E145" s="62">
        <v>217.05</v>
      </c>
      <c r="F145" s="70">
        <f t="shared" ref="F145:F150" si="36">D145*E145</f>
        <v>2325473.7000000002</v>
      </c>
      <c r="G145" s="35" t="s">
        <v>426</v>
      </c>
    </row>
    <row r="146" spans="1:7" ht="60" x14ac:dyDescent="0.25">
      <c r="A146" s="3">
        <f t="shared" si="35"/>
        <v>90</v>
      </c>
      <c r="B146" s="29" t="s">
        <v>79</v>
      </c>
      <c r="C146" s="35" t="s">
        <v>51</v>
      </c>
      <c r="D146" s="35">
        <v>9966</v>
      </c>
      <c r="E146" s="62">
        <v>177.49</v>
      </c>
      <c r="F146" s="70">
        <f t="shared" si="36"/>
        <v>1768865.34</v>
      </c>
      <c r="G146" s="35" t="s">
        <v>427</v>
      </c>
    </row>
    <row r="147" spans="1:7" ht="30" x14ac:dyDescent="0.25">
      <c r="A147" s="3">
        <f t="shared" si="35"/>
        <v>91</v>
      </c>
      <c r="B147" s="29" t="s">
        <v>1040</v>
      </c>
      <c r="C147" s="35" t="s">
        <v>13</v>
      </c>
      <c r="D147" s="30">
        <v>5.0599999999999996</v>
      </c>
      <c r="E147" s="62">
        <v>12496.47</v>
      </c>
      <c r="F147" s="70">
        <f t="shared" si="36"/>
        <v>63232.14</v>
      </c>
      <c r="G147" s="35" t="s">
        <v>428</v>
      </c>
    </row>
    <row r="148" spans="1:7" ht="90" x14ac:dyDescent="0.25">
      <c r="A148" s="3">
        <f t="shared" si="35"/>
        <v>92</v>
      </c>
      <c r="B148" s="29" t="s">
        <v>80</v>
      </c>
      <c r="C148" s="35" t="s">
        <v>51</v>
      </c>
      <c r="D148" s="35">
        <v>8433</v>
      </c>
      <c r="E148" s="62">
        <v>803.87</v>
      </c>
      <c r="F148" s="70">
        <f t="shared" si="36"/>
        <v>6779035.71</v>
      </c>
      <c r="G148" s="35" t="s">
        <v>429</v>
      </c>
    </row>
    <row r="149" spans="1:7" ht="30" x14ac:dyDescent="0.25">
      <c r="A149" s="3">
        <f t="shared" si="35"/>
        <v>93</v>
      </c>
      <c r="B149" s="29" t="s">
        <v>1041</v>
      </c>
      <c r="C149" s="35" t="s">
        <v>13</v>
      </c>
      <c r="D149" s="30">
        <v>2.5</v>
      </c>
      <c r="E149" s="62">
        <v>12495.87</v>
      </c>
      <c r="F149" s="70">
        <f t="shared" si="36"/>
        <v>31239.68</v>
      </c>
      <c r="G149" s="35" t="s">
        <v>430</v>
      </c>
    </row>
    <row r="150" spans="1:7" ht="75" x14ac:dyDescent="0.25">
      <c r="A150" s="134">
        <f t="shared" si="35"/>
        <v>94</v>
      </c>
      <c r="B150" s="136" t="s">
        <v>913</v>
      </c>
      <c r="C150" s="89" t="s">
        <v>51</v>
      </c>
      <c r="D150" s="89">
        <v>8433</v>
      </c>
      <c r="E150" s="91">
        <v>420.07</v>
      </c>
      <c r="F150" s="92">
        <f t="shared" si="36"/>
        <v>3542450.31</v>
      </c>
      <c r="G150" s="89" t="s">
        <v>431</v>
      </c>
    </row>
    <row r="151" spans="1:7" x14ac:dyDescent="0.25">
      <c r="A151" s="3">
        <f>A150+1</f>
        <v>95</v>
      </c>
      <c r="B151" s="29" t="s">
        <v>81</v>
      </c>
      <c r="C151" s="35" t="s">
        <v>51</v>
      </c>
      <c r="D151" s="35">
        <v>110137</v>
      </c>
      <c r="E151" s="62">
        <v>12.76</v>
      </c>
      <c r="F151" s="70">
        <f t="shared" ref="F151" si="37">D151*E151</f>
        <v>1405348.12</v>
      </c>
      <c r="G151" s="35" t="s">
        <v>432</v>
      </c>
    </row>
    <row r="152" spans="1:7" x14ac:dyDescent="0.25">
      <c r="A152" s="3">
        <f t="shared" si="35"/>
        <v>96</v>
      </c>
      <c r="B152" s="29" t="s">
        <v>82</v>
      </c>
      <c r="C152" s="35" t="s">
        <v>51</v>
      </c>
      <c r="D152" s="35">
        <v>27796</v>
      </c>
      <c r="E152" s="62">
        <v>202.8</v>
      </c>
      <c r="F152" s="70">
        <f t="shared" ref="F152" si="38">D152*E152</f>
        <v>5637028.7999999998</v>
      </c>
      <c r="G152" s="35" t="s">
        <v>433</v>
      </c>
    </row>
    <row r="153" spans="1:7" x14ac:dyDescent="0.25">
      <c r="A153" s="3"/>
      <c r="B153" s="28" t="s">
        <v>83</v>
      </c>
      <c r="C153" s="35"/>
      <c r="D153" s="35"/>
      <c r="E153" s="62"/>
      <c r="F153" s="70"/>
      <c r="G153" s="35"/>
    </row>
    <row r="154" spans="1:7" ht="45" x14ac:dyDescent="0.25">
      <c r="A154" s="3">
        <f>A152+1</f>
        <v>97</v>
      </c>
      <c r="B154" s="29" t="s">
        <v>1057</v>
      </c>
      <c r="C154" s="35" t="s">
        <v>13</v>
      </c>
      <c r="D154" s="35">
        <v>1083.2</v>
      </c>
      <c r="E154" s="62">
        <v>42.68</v>
      </c>
      <c r="F154" s="70">
        <f t="shared" ref="F154" si="39">D154*E154</f>
        <v>46230.98</v>
      </c>
      <c r="G154" s="35" t="s">
        <v>435</v>
      </c>
    </row>
    <row r="155" spans="1:7" ht="45" x14ac:dyDescent="0.25">
      <c r="A155" s="3">
        <f>A154+1</f>
        <v>98</v>
      </c>
      <c r="B155" s="29" t="s">
        <v>914</v>
      </c>
      <c r="C155" s="35" t="s">
        <v>13</v>
      </c>
      <c r="D155" s="35">
        <v>15240</v>
      </c>
      <c r="E155" s="62">
        <v>18.559999999999999</v>
      </c>
      <c r="F155" s="70">
        <f t="shared" ref="F155:F157" si="40">D155*E155</f>
        <v>282854.40000000002</v>
      </c>
      <c r="G155" s="35" t="s">
        <v>436</v>
      </c>
    </row>
    <row r="156" spans="1:7" ht="45" x14ac:dyDescent="0.25">
      <c r="A156" s="3">
        <f>A155+1</f>
        <v>99</v>
      </c>
      <c r="B156" s="29" t="s">
        <v>1042</v>
      </c>
      <c r="C156" s="35" t="s">
        <v>13</v>
      </c>
      <c r="D156" s="35">
        <v>5</v>
      </c>
      <c r="E156" s="62">
        <v>12494.59</v>
      </c>
      <c r="F156" s="70">
        <f t="shared" si="40"/>
        <v>62472.95</v>
      </c>
      <c r="G156" s="35" t="s">
        <v>437</v>
      </c>
    </row>
    <row r="157" spans="1:7" ht="60" x14ac:dyDescent="0.25">
      <c r="A157" s="3">
        <f>A156+1</f>
        <v>100</v>
      </c>
      <c r="B157" s="29" t="s">
        <v>85</v>
      </c>
      <c r="C157" s="35" t="s">
        <v>51</v>
      </c>
      <c r="D157" s="35">
        <v>8283</v>
      </c>
      <c r="E157" s="62">
        <v>356.07</v>
      </c>
      <c r="F157" s="70">
        <f t="shared" si="40"/>
        <v>2949327.81</v>
      </c>
      <c r="G157" s="35" t="s">
        <v>434</v>
      </c>
    </row>
    <row r="158" spans="1:7" x14ac:dyDescent="0.25">
      <c r="A158" s="3"/>
      <c r="B158" s="29" t="s">
        <v>86</v>
      </c>
      <c r="C158" s="35" t="s">
        <v>12</v>
      </c>
      <c r="D158" s="35">
        <v>905</v>
      </c>
      <c r="E158" s="62"/>
      <c r="F158" s="70"/>
      <c r="G158" s="35"/>
    </row>
    <row r="159" spans="1:7" x14ac:dyDescent="0.25">
      <c r="A159" s="3"/>
      <c r="B159" s="29" t="s">
        <v>915</v>
      </c>
      <c r="C159" s="35" t="s">
        <v>12</v>
      </c>
      <c r="D159" s="35">
        <v>525</v>
      </c>
      <c r="E159" s="62"/>
      <c r="F159" s="70"/>
      <c r="G159" s="35"/>
    </row>
    <row r="160" spans="1:7" x14ac:dyDescent="0.25">
      <c r="A160" s="3"/>
      <c r="B160" s="29" t="s">
        <v>916</v>
      </c>
      <c r="C160" s="35" t="s">
        <v>12</v>
      </c>
      <c r="D160" s="35">
        <v>326</v>
      </c>
      <c r="E160" s="62"/>
      <c r="F160" s="70"/>
      <c r="G160" s="35"/>
    </row>
    <row r="161" spans="1:7" x14ac:dyDescent="0.25">
      <c r="A161" s="3"/>
      <c r="B161" s="29" t="s">
        <v>87</v>
      </c>
      <c r="C161" s="35" t="s">
        <v>13</v>
      </c>
      <c r="D161" s="35">
        <v>54.3</v>
      </c>
      <c r="E161" s="62"/>
      <c r="F161" s="70"/>
      <c r="G161" s="35"/>
    </row>
    <row r="162" spans="1:7" x14ac:dyDescent="0.25">
      <c r="A162" s="3"/>
      <c r="B162" s="29" t="s">
        <v>88</v>
      </c>
      <c r="C162" s="35" t="s">
        <v>13</v>
      </c>
      <c r="D162" s="35">
        <v>157.5</v>
      </c>
      <c r="E162" s="62"/>
      <c r="F162" s="70"/>
      <c r="G162" s="35"/>
    </row>
    <row r="163" spans="1:7" ht="60" x14ac:dyDescent="0.25">
      <c r="A163" s="3">
        <f>A157+1</f>
        <v>101</v>
      </c>
      <c r="B163" s="29" t="s">
        <v>89</v>
      </c>
      <c r="C163" s="35" t="s">
        <v>51</v>
      </c>
      <c r="D163" s="35">
        <v>73301</v>
      </c>
      <c r="E163" s="62">
        <v>325.75</v>
      </c>
      <c r="F163" s="70">
        <f t="shared" ref="F163" si="41">D163*E163</f>
        <v>23877800.75</v>
      </c>
      <c r="G163" s="35" t="s">
        <v>438</v>
      </c>
    </row>
    <row r="164" spans="1:7" x14ac:dyDescent="0.25">
      <c r="A164" s="3"/>
      <c r="B164" s="29" t="s">
        <v>86</v>
      </c>
      <c r="C164" s="35" t="s">
        <v>12</v>
      </c>
      <c r="D164" s="35">
        <v>6744</v>
      </c>
      <c r="E164" s="62"/>
      <c r="F164" s="70"/>
      <c r="G164" s="35"/>
    </row>
    <row r="165" spans="1:7" x14ac:dyDescent="0.25">
      <c r="A165" s="3"/>
      <c r="B165" s="29" t="s">
        <v>915</v>
      </c>
      <c r="C165" s="35" t="s">
        <v>12</v>
      </c>
      <c r="D165" s="35">
        <v>3913</v>
      </c>
      <c r="E165" s="62"/>
      <c r="F165" s="70"/>
      <c r="G165" s="35"/>
    </row>
    <row r="166" spans="1:7" x14ac:dyDescent="0.25">
      <c r="A166" s="3"/>
      <c r="B166" s="29" t="s">
        <v>916</v>
      </c>
      <c r="C166" s="35" t="s">
        <v>12</v>
      </c>
      <c r="D166" s="35">
        <v>2428</v>
      </c>
      <c r="E166" s="62"/>
      <c r="F166" s="70"/>
      <c r="G166" s="35"/>
    </row>
    <row r="167" spans="1:7" x14ac:dyDescent="0.25">
      <c r="A167" s="3"/>
      <c r="B167" s="29" t="s">
        <v>87</v>
      </c>
      <c r="C167" s="35" t="s">
        <v>13</v>
      </c>
      <c r="D167" s="35">
        <v>404.7</v>
      </c>
      <c r="E167" s="62"/>
      <c r="F167" s="70"/>
      <c r="G167" s="35"/>
    </row>
    <row r="168" spans="1:7" x14ac:dyDescent="0.25">
      <c r="A168" s="3"/>
      <c r="B168" s="29" t="s">
        <v>88</v>
      </c>
      <c r="C168" s="35" t="s">
        <v>13</v>
      </c>
      <c r="D168" s="35">
        <v>1173.4000000000001</v>
      </c>
      <c r="E168" s="62"/>
      <c r="F168" s="70"/>
      <c r="G168" s="35"/>
    </row>
    <row r="169" spans="1:7" ht="30" x14ac:dyDescent="0.25">
      <c r="A169" s="3">
        <f>A163+1</f>
        <v>102</v>
      </c>
      <c r="B169" s="29" t="s">
        <v>1043</v>
      </c>
      <c r="C169" s="35" t="s">
        <v>13</v>
      </c>
      <c r="D169" s="37">
        <v>24.5</v>
      </c>
      <c r="E169" s="62">
        <v>12495.97</v>
      </c>
      <c r="F169" s="70">
        <f t="shared" ref="F169:F172" si="42">D169*E169</f>
        <v>306151.27</v>
      </c>
      <c r="G169" s="35" t="s">
        <v>439</v>
      </c>
    </row>
    <row r="170" spans="1:7" ht="90" x14ac:dyDescent="0.25">
      <c r="A170" s="3">
        <f>A169+1</f>
        <v>103</v>
      </c>
      <c r="B170" s="29" t="s">
        <v>90</v>
      </c>
      <c r="C170" s="35" t="s">
        <v>51</v>
      </c>
      <c r="D170" s="35">
        <v>81584</v>
      </c>
      <c r="E170" s="62">
        <v>653.22</v>
      </c>
      <c r="F170" s="70">
        <f t="shared" si="42"/>
        <v>53292300.479999997</v>
      </c>
      <c r="G170" s="35" t="s">
        <v>440</v>
      </c>
    </row>
    <row r="171" spans="1:7" ht="30" x14ac:dyDescent="0.25">
      <c r="A171" s="3">
        <f>A170+1</f>
        <v>104</v>
      </c>
      <c r="B171" s="29" t="s">
        <v>1041</v>
      </c>
      <c r="C171" s="35" t="s">
        <v>13</v>
      </c>
      <c r="D171" s="30">
        <v>24.5</v>
      </c>
      <c r="E171" s="62">
        <v>12495.96</v>
      </c>
      <c r="F171" s="70">
        <f t="shared" si="42"/>
        <v>306151.02</v>
      </c>
      <c r="G171" s="35" t="s">
        <v>441</v>
      </c>
    </row>
    <row r="172" spans="1:7" ht="75" x14ac:dyDescent="0.25">
      <c r="A172" s="134">
        <f>A171+1</f>
        <v>105</v>
      </c>
      <c r="B172" s="136" t="s">
        <v>913</v>
      </c>
      <c r="C172" s="89" t="s">
        <v>51</v>
      </c>
      <c r="D172" s="89">
        <v>81584</v>
      </c>
      <c r="E172" s="91">
        <v>420.07</v>
      </c>
      <c r="F172" s="92">
        <f t="shared" si="42"/>
        <v>34270990.880000003</v>
      </c>
      <c r="G172" s="89" t="s">
        <v>442</v>
      </c>
    </row>
    <row r="173" spans="1:7" x14ac:dyDescent="0.25">
      <c r="A173" s="3"/>
      <c r="B173" s="28" t="s">
        <v>91</v>
      </c>
      <c r="C173" s="35"/>
      <c r="D173" s="35"/>
      <c r="E173" s="62"/>
      <c r="F173" s="70"/>
      <c r="G173" s="35"/>
    </row>
    <row r="174" spans="1:7" ht="45" x14ac:dyDescent="0.25">
      <c r="A174" s="3">
        <f>A172+1</f>
        <v>106</v>
      </c>
      <c r="B174" s="29" t="s">
        <v>84</v>
      </c>
      <c r="C174" s="35" t="s">
        <v>13</v>
      </c>
      <c r="D174" s="35">
        <v>4168</v>
      </c>
      <c r="E174" s="62">
        <v>18.559999999999999</v>
      </c>
      <c r="F174" s="70">
        <f t="shared" ref="F174:F175" si="43">D174*E174</f>
        <v>77358.080000000002</v>
      </c>
      <c r="G174" s="35" t="s">
        <v>443</v>
      </c>
    </row>
    <row r="175" spans="1:7" ht="60" x14ac:dyDescent="0.25">
      <c r="A175" s="3">
        <f>A174+1</f>
        <v>107</v>
      </c>
      <c r="B175" s="29" t="s">
        <v>92</v>
      </c>
      <c r="C175" s="35" t="s">
        <v>51</v>
      </c>
      <c r="D175" s="35">
        <v>13249</v>
      </c>
      <c r="E175" s="62">
        <v>265.58</v>
      </c>
      <c r="F175" s="70">
        <f t="shared" si="43"/>
        <v>3518669.42</v>
      </c>
      <c r="G175" s="35" t="s">
        <v>444</v>
      </c>
    </row>
    <row r="176" spans="1:7" x14ac:dyDescent="0.25">
      <c r="A176" s="3"/>
      <c r="B176" s="29" t="s">
        <v>86</v>
      </c>
      <c r="C176" s="35" t="s">
        <v>12</v>
      </c>
      <c r="D176" s="35">
        <v>2084</v>
      </c>
      <c r="E176" s="62"/>
      <c r="F176" s="70"/>
      <c r="G176" s="35"/>
    </row>
    <row r="177" spans="1:7" x14ac:dyDescent="0.25">
      <c r="A177" s="3"/>
      <c r="B177" s="29" t="s">
        <v>916</v>
      </c>
      <c r="C177" s="35" t="s">
        <v>12</v>
      </c>
      <c r="D177" s="35">
        <v>810</v>
      </c>
      <c r="E177" s="62"/>
      <c r="F177" s="70"/>
      <c r="G177" s="35"/>
    </row>
    <row r="178" spans="1:7" x14ac:dyDescent="0.25">
      <c r="A178" s="3"/>
      <c r="B178" s="29" t="s">
        <v>87</v>
      </c>
      <c r="C178" s="35" t="s">
        <v>13</v>
      </c>
      <c r="D178" s="35">
        <v>81</v>
      </c>
      <c r="E178" s="62"/>
      <c r="F178" s="70"/>
      <c r="G178" s="35"/>
    </row>
    <row r="179" spans="1:7" ht="30" x14ac:dyDescent="0.25">
      <c r="A179" s="3">
        <f>A175+1</f>
        <v>108</v>
      </c>
      <c r="B179" s="76" t="s">
        <v>1043</v>
      </c>
      <c r="C179" s="35" t="s">
        <v>13</v>
      </c>
      <c r="D179" s="37">
        <v>2.5</v>
      </c>
      <c r="E179" s="62">
        <v>12495.87</v>
      </c>
      <c r="F179" s="70">
        <f t="shared" ref="F179:F182" si="44">D179*E179</f>
        <v>31239.68</v>
      </c>
      <c r="G179" s="35" t="s">
        <v>445</v>
      </c>
    </row>
    <row r="180" spans="1:7" ht="60" x14ac:dyDescent="0.25">
      <c r="A180" s="3">
        <f>A179+1</f>
        <v>109</v>
      </c>
      <c r="B180" s="29" t="s">
        <v>93</v>
      </c>
      <c r="C180" s="35" t="s">
        <v>51</v>
      </c>
      <c r="D180" s="35">
        <v>8249</v>
      </c>
      <c r="E180" s="62">
        <v>448.91</v>
      </c>
      <c r="F180" s="70">
        <f t="shared" si="44"/>
        <v>3703058.59</v>
      </c>
      <c r="G180" s="35" t="s">
        <v>446</v>
      </c>
    </row>
    <row r="181" spans="1:7" ht="30" x14ac:dyDescent="0.25">
      <c r="A181" s="3">
        <f>A180+1</f>
        <v>110</v>
      </c>
      <c r="B181" s="29" t="s">
        <v>1041</v>
      </c>
      <c r="C181" s="35" t="s">
        <v>13</v>
      </c>
      <c r="D181" s="30">
        <v>2.5</v>
      </c>
      <c r="E181" s="62">
        <v>12495.86</v>
      </c>
      <c r="F181" s="70">
        <f t="shared" si="44"/>
        <v>31239.65</v>
      </c>
      <c r="G181" s="35" t="s">
        <v>447</v>
      </c>
    </row>
    <row r="182" spans="1:7" ht="60" x14ac:dyDescent="0.25">
      <c r="A182" s="3">
        <f>A181+1</f>
        <v>111</v>
      </c>
      <c r="B182" s="29" t="s">
        <v>94</v>
      </c>
      <c r="C182" s="35" t="s">
        <v>51</v>
      </c>
      <c r="D182" s="35">
        <v>8249</v>
      </c>
      <c r="E182" s="62">
        <v>402.24</v>
      </c>
      <c r="F182" s="70">
        <f t="shared" si="44"/>
        <v>3318077.76</v>
      </c>
      <c r="G182" s="35" t="s">
        <v>448</v>
      </c>
    </row>
    <row r="183" spans="1:7" x14ac:dyDescent="0.25">
      <c r="A183" s="3"/>
      <c r="B183" s="28" t="s">
        <v>95</v>
      </c>
      <c r="C183" s="35"/>
      <c r="D183" s="35"/>
      <c r="E183" s="62"/>
      <c r="F183" s="70"/>
      <c r="G183" s="35"/>
    </row>
    <row r="184" spans="1:7" ht="30" x14ac:dyDescent="0.25">
      <c r="A184" s="3">
        <f>A182+1</f>
        <v>112</v>
      </c>
      <c r="B184" s="73" t="s">
        <v>1044</v>
      </c>
      <c r="C184" s="35" t="s">
        <v>13</v>
      </c>
      <c r="D184" s="30">
        <v>6.04</v>
      </c>
      <c r="E184" s="62">
        <v>12494.65</v>
      </c>
      <c r="F184" s="70">
        <f t="shared" ref="F184" si="45">D184*E184</f>
        <v>75467.69</v>
      </c>
      <c r="G184" s="35" t="s">
        <v>449</v>
      </c>
    </row>
    <row r="185" spans="1:7" ht="60" x14ac:dyDescent="0.25">
      <c r="A185" s="124">
        <f>A184+1</f>
        <v>113</v>
      </c>
      <c r="B185" s="65" t="s">
        <v>96</v>
      </c>
      <c r="C185" s="35" t="s">
        <v>13</v>
      </c>
      <c r="D185" s="35">
        <v>5314.6</v>
      </c>
      <c r="E185" s="62">
        <v>3214.57</v>
      </c>
      <c r="F185" s="70">
        <f t="shared" ref="F185" si="46">D185*E185</f>
        <v>17084153.719999999</v>
      </c>
      <c r="G185" s="35" t="s">
        <v>450</v>
      </c>
    </row>
    <row r="186" spans="1:7" ht="30" x14ac:dyDescent="0.25">
      <c r="A186" s="3">
        <f>A185+1</f>
        <v>114</v>
      </c>
      <c r="B186" s="29" t="s">
        <v>1041</v>
      </c>
      <c r="C186" s="35" t="s">
        <v>13</v>
      </c>
      <c r="D186" s="30">
        <v>6.1</v>
      </c>
      <c r="E186" s="62">
        <v>12496.21</v>
      </c>
      <c r="F186" s="70">
        <f t="shared" ref="F186:F187" si="47">D186*E186</f>
        <v>76226.880000000005</v>
      </c>
      <c r="G186" s="35" t="s">
        <v>451</v>
      </c>
    </row>
    <row r="187" spans="1:7" ht="60" x14ac:dyDescent="0.25">
      <c r="A187" s="3">
        <f>A186+1</f>
        <v>115</v>
      </c>
      <c r="B187" s="29" t="s">
        <v>94</v>
      </c>
      <c r="C187" s="35" t="s">
        <v>51</v>
      </c>
      <c r="D187" s="35">
        <v>20117</v>
      </c>
      <c r="E187" s="62">
        <v>402.24</v>
      </c>
      <c r="F187" s="70">
        <f t="shared" si="47"/>
        <v>8091862.0800000001</v>
      </c>
      <c r="G187" s="35" t="s">
        <v>452</v>
      </c>
    </row>
    <row r="188" spans="1:7" x14ac:dyDescent="0.25">
      <c r="A188" s="3"/>
      <c r="B188" s="28" t="s">
        <v>97</v>
      </c>
      <c r="C188" s="2"/>
      <c r="D188" s="2"/>
      <c r="E188" s="62"/>
      <c r="F188" s="70"/>
      <c r="G188" s="35"/>
    </row>
    <row r="189" spans="1:7" ht="30" x14ac:dyDescent="0.25">
      <c r="A189" s="3">
        <f>A187+1</f>
        <v>116</v>
      </c>
      <c r="B189" s="38" t="s">
        <v>98</v>
      </c>
      <c r="C189" s="35" t="s">
        <v>51</v>
      </c>
      <c r="D189" s="35">
        <v>11625</v>
      </c>
      <c r="E189" s="62">
        <v>29.97</v>
      </c>
      <c r="F189" s="70">
        <f t="shared" ref="F189" si="48">D189*E189</f>
        <v>348401.25</v>
      </c>
      <c r="G189" s="35" t="s">
        <v>453</v>
      </c>
    </row>
    <row r="190" spans="1:7" ht="30" x14ac:dyDescent="0.25">
      <c r="A190" s="3">
        <f>A189+1</f>
        <v>117</v>
      </c>
      <c r="B190" s="38" t="s">
        <v>99</v>
      </c>
      <c r="C190" s="35" t="s">
        <v>12</v>
      </c>
      <c r="D190" s="35">
        <v>1744</v>
      </c>
      <c r="E190" s="62">
        <v>15.04</v>
      </c>
      <c r="F190" s="70">
        <f t="shared" ref="F190" si="49">D190*E190</f>
        <v>26229.759999999998</v>
      </c>
      <c r="G190" s="35" t="s">
        <v>454</v>
      </c>
    </row>
    <row r="191" spans="1:7" x14ac:dyDescent="0.25">
      <c r="A191" s="3"/>
      <c r="B191" s="28" t="s">
        <v>100</v>
      </c>
      <c r="C191" s="28"/>
      <c r="D191" s="28"/>
      <c r="E191" s="62"/>
      <c r="F191" s="70"/>
      <c r="G191" s="35"/>
    </row>
    <row r="192" spans="1:7" ht="30" x14ac:dyDescent="0.25">
      <c r="A192" s="3">
        <f>A190+1</f>
        <v>118</v>
      </c>
      <c r="B192" s="56" t="s">
        <v>101</v>
      </c>
      <c r="C192" s="35"/>
      <c r="D192" s="35"/>
      <c r="E192" s="62"/>
      <c r="F192" s="70"/>
      <c r="G192" s="35"/>
    </row>
    <row r="193" spans="1:7" ht="30" x14ac:dyDescent="0.25">
      <c r="A193" s="124">
        <f>A192+1</f>
        <v>119</v>
      </c>
      <c r="B193" s="17" t="s">
        <v>917</v>
      </c>
      <c r="C193" s="35" t="s">
        <v>12</v>
      </c>
      <c r="D193" s="30">
        <v>7.9</v>
      </c>
      <c r="E193" s="62">
        <v>13003.38</v>
      </c>
      <c r="F193" s="70">
        <f t="shared" ref="F193" si="50">D193*E193</f>
        <v>102726.7</v>
      </c>
      <c r="G193" s="35" t="s">
        <v>455</v>
      </c>
    </row>
    <row r="194" spans="1:7" ht="45" x14ac:dyDescent="0.25">
      <c r="A194" s="124">
        <f t="shared" ref="A194:A196" si="51">A193+1</f>
        <v>120</v>
      </c>
      <c r="B194" s="65" t="s">
        <v>918</v>
      </c>
      <c r="C194" s="35" t="s">
        <v>12</v>
      </c>
      <c r="D194" s="35">
        <v>267.43799999999999</v>
      </c>
      <c r="E194" s="62">
        <v>13005.8</v>
      </c>
      <c r="F194" s="70">
        <f t="shared" ref="F194" si="52">D194*E194</f>
        <v>3478245.14</v>
      </c>
      <c r="G194" s="35" t="s">
        <v>455</v>
      </c>
    </row>
    <row r="195" spans="1:7" ht="30" x14ac:dyDescent="0.25">
      <c r="A195" s="124">
        <f t="shared" si="51"/>
        <v>121</v>
      </c>
      <c r="B195" s="38" t="s">
        <v>919</v>
      </c>
      <c r="C195" s="35" t="s">
        <v>12</v>
      </c>
      <c r="D195" s="35">
        <v>70</v>
      </c>
      <c r="E195" s="62">
        <v>1527.03</v>
      </c>
      <c r="F195" s="70">
        <f t="shared" ref="F195:F196" si="53">D195*E195</f>
        <v>106892.1</v>
      </c>
      <c r="G195" s="35" t="s">
        <v>456</v>
      </c>
    </row>
    <row r="196" spans="1:7" x14ac:dyDescent="0.25">
      <c r="A196" s="124">
        <f t="shared" si="51"/>
        <v>122</v>
      </c>
      <c r="B196" s="38" t="s">
        <v>102</v>
      </c>
      <c r="C196" s="35" t="s">
        <v>12</v>
      </c>
      <c r="D196" s="30">
        <v>4.0999999999999996</v>
      </c>
      <c r="E196" s="62">
        <v>3959.86</v>
      </c>
      <c r="F196" s="70">
        <f t="shared" si="53"/>
        <v>16235.43</v>
      </c>
      <c r="G196" s="35" t="s">
        <v>457</v>
      </c>
    </row>
    <row r="197" spans="1:7" x14ac:dyDescent="0.25">
      <c r="A197" s="3"/>
      <c r="B197" s="31" t="s">
        <v>103</v>
      </c>
      <c r="C197" s="35"/>
      <c r="D197" s="35"/>
      <c r="E197" s="62"/>
      <c r="F197" s="70"/>
      <c r="G197" s="35"/>
    </row>
    <row r="198" spans="1:7" s="93" customFormat="1" ht="30" x14ac:dyDescent="0.25">
      <c r="A198" s="134">
        <f>A196+1</f>
        <v>123</v>
      </c>
      <c r="B198" s="136" t="s">
        <v>961</v>
      </c>
      <c r="C198" s="89" t="s">
        <v>12</v>
      </c>
      <c r="D198" s="89">
        <v>37.200000000000003</v>
      </c>
      <c r="E198" s="120" t="s">
        <v>1089</v>
      </c>
      <c r="F198" s="92"/>
      <c r="G198" s="89"/>
    </row>
    <row r="199" spans="1:7" s="93" customFormat="1" ht="30" x14ac:dyDescent="0.25">
      <c r="A199" s="133">
        <f>A198+1</f>
        <v>124</v>
      </c>
      <c r="B199" s="137" t="s">
        <v>920</v>
      </c>
      <c r="C199" s="89" t="s">
        <v>12</v>
      </c>
      <c r="D199" s="89">
        <v>27.625</v>
      </c>
      <c r="E199" s="91">
        <v>21828.81</v>
      </c>
      <c r="F199" s="92">
        <f t="shared" ref="F199" si="54">D199*E199</f>
        <v>603020.88</v>
      </c>
      <c r="G199" s="89" t="s">
        <v>458</v>
      </c>
    </row>
    <row r="200" spans="1:7" s="93" customFormat="1" x14ac:dyDescent="0.25">
      <c r="A200" s="134"/>
      <c r="B200" s="138" t="s">
        <v>104</v>
      </c>
      <c r="C200" s="89" t="s">
        <v>38</v>
      </c>
      <c r="D200" s="89">
        <v>32</v>
      </c>
      <c r="E200" s="91"/>
      <c r="F200" s="92"/>
      <c r="G200" s="89"/>
    </row>
    <row r="201" spans="1:7" s="93" customFormat="1" ht="30" x14ac:dyDescent="0.25">
      <c r="A201" s="134">
        <f>A199+1</f>
        <v>125</v>
      </c>
      <c r="B201" s="135" t="s">
        <v>921</v>
      </c>
      <c r="C201" s="89" t="s">
        <v>12</v>
      </c>
      <c r="D201" s="89">
        <v>28.4</v>
      </c>
      <c r="E201" s="120" t="s">
        <v>1090</v>
      </c>
      <c r="F201" s="92"/>
      <c r="G201" s="89"/>
    </row>
    <row r="202" spans="1:7" s="93" customFormat="1" ht="30" x14ac:dyDescent="0.25">
      <c r="A202" s="134">
        <f>A201+1</f>
        <v>126</v>
      </c>
      <c r="B202" s="135" t="s">
        <v>102</v>
      </c>
      <c r="C202" s="89" t="s">
        <v>12</v>
      </c>
      <c r="D202" s="89">
        <v>7.36</v>
      </c>
      <c r="E202" s="120" t="s">
        <v>1090</v>
      </c>
      <c r="F202" s="92"/>
      <c r="G202" s="89"/>
    </row>
    <row r="203" spans="1:7" s="93" customFormat="1" x14ac:dyDescent="0.25">
      <c r="A203" s="178">
        <f>A202+1</f>
        <v>127</v>
      </c>
      <c r="B203" s="170" t="s">
        <v>922</v>
      </c>
      <c r="C203" s="89" t="s">
        <v>38</v>
      </c>
      <c r="D203" s="89">
        <v>204</v>
      </c>
      <c r="E203" s="91"/>
      <c r="F203" s="92"/>
      <c r="G203" s="89"/>
    </row>
    <row r="204" spans="1:7" s="93" customFormat="1" ht="30" x14ac:dyDescent="0.25">
      <c r="A204" s="179"/>
      <c r="B204" s="170"/>
      <c r="C204" s="89" t="s">
        <v>12</v>
      </c>
      <c r="D204" s="89">
        <v>7.7519999999999998</v>
      </c>
      <c r="E204" s="91">
        <v>26686.78</v>
      </c>
      <c r="F204" s="92">
        <f t="shared" ref="F204" si="55">D204*E204</f>
        <v>206875.92</v>
      </c>
      <c r="G204" s="89" t="s">
        <v>459</v>
      </c>
    </row>
    <row r="205" spans="1:7" s="93" customFormat="1" x14ac:dyDescent="0.25">
      <c r="A205" s="134"/>
      <c r="B205" s="138" t="s">
        <v>105</v>
      </c>
      <c r="C205" s="89"/>
      <c r="D205" s="89"/>
      <c r="E205" s="91"/>
      <c r="F205" s="92"/>
      <c r="G205" s="89"/>
    </row>
    <row r="206" spans="1:7" s="93" customFormat="1" x14ac:dyDescent="0.25">
      <c r="A206" s="134">
        <f>A203+1</f>
        <v>128</v>
      </c>
      <c r="B206" s="136" t="s">
        <v>106</v>
      </c>
      <c r="C206" s="89" t="s">
        <v>38</v>
      </c>
      <c r="D206" s="89">
        <v>32</v>
      </c>
      <c r="E206" s="91"/>
      <c r="F206" s="92"/>
      <c r="G206" s="89"/>
    </row>
    <row r="207" spans="1:7" s="93" customFormat="1" ht="30" x14ac:dyDescent="0.25">
      <c r="A207" s="134">
        <f>A206+1</f>
        <v>129</v>
      </c>
      <c r="B207" s="136" t="s">
        <v>921</v>
      </c>
      <c r="C207" s="89" t="s">
        <v>12</v>
      </c>
      <c r="D207" s="89">
        <v>20.8</v>
      </c>
      <c r="E207" s="120" t="s">
        <v>1091</v>
      </c>
      <c r="F207" s="92"/>
      <c r="G207" s="89"/>
    </row>
    <row r="208" spans="1:7" s="93" customFormat="1" x14ac:dyDescent="0.25">
      <c r="A208" s="178">
        <f>A207+1</f>
        <v>130</v>
      </c>
      <c r="B208" s="170" t="s">
        <v>917</v>
      </c>
      <c r="C208" s="89" t="s">
        <v>38</v>
      </c>
      <c r="D208" s="89">
        <v>192</v>
      </c>
      <c r="E208" s="91"/>
      <c r="F208" s="92"/>
      <c r="G208" s="89"/>
    </row>
    <row r="209" spans="1:7" s="93" customFormat="1" ht="30" x14ac:dyDescent="0.25">
      <c r="A209" s="179"/>
      <c r="B209" s="170"/>
      <c r="C209" s="89" t="s">
        <v>12</v>
      </c>
      <c r="D209" s="89">
        <v>15.167999999999999</v>
      </c>
      <c r="E209" s="91">
        <v>23745.919999999998</v>
      </c>
      <c r="F209" s="92">
        <f t="shared" ref="F209:F211" si="56">D209*E209</f>
        <v>360178.11</v>
      </c>
      <c r="G209" s="89" t="s">
        <v>460</v>
      </c>
    </row>
    <row r="210" spans="1:7" ht="30" x14ac:dyDescent="0.25">
      <c r="A210" s="3">
        <f>A208+1</f>
        <v>131</v>
      </c>
      <c r="B210" s="38" t="s">
        <v>102</v>
      </c>
      <c r="C210" s="35" t="s">
        <v>12</v>
      </c>
      <c r="D210" s="35">
        <v>28.8</v>
      </c>
      <c r="E210" s="62">
        <v>5092.18</v>
      </c>
      <c r="F210" s="70">
        <f t="shared" si="56"/>
        <v>146654.78</v>
      </c>
      <c r="G210" s="35" t="s">
        <v>461</v>
      </c>
    </row>
    <row r="211" spans="1:7" x14ac:dyDescent="0.25">
      <c r="A211" s="3">
        <f>A210+1</f>
        <v>132</v>
      </c>
      <c r="B211" s="38" t="s">
        <v>107</v>
      </c>
      <c r="C211" s="35" t="s">
        <v>12</v>
      </c>
      <c r="D211" s="35">
        <v>35.200000000000003</v>
      </c>
      <c r="E211" s="62">
        <v>122.15</v>
      </c>
      <c r="F211" s="70">
        <f t="shared" si="56"/>
        <v>4299.68</v>
      </c>
      <c r="G211" s="35" t="s">
        <v>462</v>
      </c>
    </row>
    <row r="212" spans="1:7" x14ac:dyDescent="0.25">
      <c r="A212" s="161">
        <f>A211+1</f>
        <v>133</v>
      </c>
      <c r="B212" s="165" t="s">
        <v>108</v>
      </c>
      <c r="C212" s="35" t="s">
        <v>38</v>
      </c>
      <c r="D212" s="35">
        <v>32</v>
      </c>
      <c r="E212" s="62"/>
      <c r="F212" s="70"/>
      <c r="G212" s="35"/>
    </row>
    <row r="213" spans="1:7" ht="30" x14ac:dyDescent="0.25">
      <c r="A213" s="162"/>
      <c r="B213" s="166"/>
      <c r="C213" s="35" t="s">
        <v>12</v>
      </c>
      <c r="D213" s="30">
        <v>7.68</v>
      </c>
      <c r="E213" s="62">
        <v>6429.19</v>
      </c>
      <c r="F213" s="70">
        <f t="shared" ref="F213" si="57">D213*E213</f>
        <v>49376.18</v>
      </c>
      <c r="G213" s="35" t="s">
        <v>463</v>
      </c>
    </row>
    <row r="214" spans="1:7" x14ac:dyDescent="0.25">
      <c r="A214" s="161">
        <f>A212+1</f>
        <v>134</v>
      </c>
      <c r="B214" s="165" t="s">
        <v>109</v>
      </c>
      <c r="C214" s="35" t="s">
        <v>38</v>
      </c>
      <c r="D214" s="35">
        <v>32</v>
      </c>
      <c r="E214" s="62"/>
      <c r="F214" s="70"/>
      <c r="G214" s="35"/>
    </row>
    <row r="215" spans="1:7" ht="30" x14ac:dyDescent="0.25">
      <c r="A215" s="162"/>
      <c r="B215" s="166"/>
      <c r="C215" s="35" t="s">
        <v>12</v>
      </c>
      <c r="D215" s="35">
        <v>0.128</v>
      </c>
      <c r="E215" s="62">
        <v>6180</v>
      </c>
      <c r="F215" s="70">
        <f t="shared" ref="F215" si="58">D215*E215</f>
        <v>791.04</v>
      </c>
      <c r="G215" s="35" t="s">
        <v>464</v>
      </c>
    </row>
    <row r="216" spans="1:7" x14ac:dyDescent="0.25">
      <c r="A216" s="82"/>
      <c r="B216" s="47" t="s">
        <v>110</v>
      </c>
      <c r="C216" s="47"/>
      <c r="D216" s="47"/>
      <c r="E216" s="54"/>
      <c r="F216" s="71">
        <f>SUM(F218:F299)</f>
        <v>676964.68</v>
      </c>
      <c r="G216" s="46"/>
    </row>
    <row r="217" spans="1:7" ht="60" x14ac:dyDescent="0.25">
      <c r="A217" s="3">
        <f>A214+1</f>
        <v>135</v>
      </c>
      <c r="B217" s="32" t="s">
        <v>111</v>
      </c>
      <c r="C217" s="2" t="s">
        <v>112</v>
      </c>
      <c r="D217" s="57">
        <v>5.95</v>
      </c>
      <c r="E217" s="52"/>
      <c r="F217" s="70"/>
      <c r="G217" s="35"/>
    </row>
    <row r="218" spans="1:7" ht="45" x14ac:dyDescent="0.25">
      <c r="A218" s="3">
        <f>A217+1</f>
        <v>136</v>
      </c>
      <c r="B218" s="38" t="s">
        <v>113</v>
      </c>
      <c r="C218" s="35" t="s">
        <v>12</v>
      </c>
      <c r="D218" s="35">
        <v>14</v>
      </c>
      <c r="E218" s="62">
        <v>30.07</v>
      </c>
      <c r="F218" s="70">
        <f t="shared" ref="F218" si="59">D218*E218</f>
        <v>420.98</v>
      </c>
      <c r="G218" s="35" t="s">
        <v>465</v>
      </c>
    </row>
    <row r="219" spans="1:7" ht="60" x14ac:dyDescent="0.25">
      <c r="A219" s="3">
        <f t="shared" ref="A219:A233" si="60">A218+1</f>
        <v>137</v>
      </c>
      <c r="B219" s="29" t="s">
        <v>114</v>
      </c>
      <c r="C219" s="35" t="s">
        <v>12</v>
      </c>
      <c r="D219" s="35">
        <v>52</v>
      </c>
      <c r="E219" s="62">
        <v>44.16</v>
      </c>
      <c r="F219" s="70">
        <f t="shared" ref="F219:F222" si="61">D219*E219</f>
        <v>2296.3200000000002</v>
      </c>
      <c r="G219" s="35" t="s">
        <v>466</v>
      </c>
    </row>
    <row r="220" spans="1:7" ht="45" x14ac:dyDescent="0.25">
      <c r="A220" s="3">
        <f t="shared" si="60"/>
        <v>138</v>
      </c>
      <c r="B220" s="29" t="s">
        <v>115</v>
      </c>
      <c r="C220" s="35" t="s">
        <v>12</v>
      </c>
      <c r="D220" s="35">
        <v>2</v>
      </c>
      <c r="E220" s="62">
        <v>194.57</v>
      </c>
      <c r="F220" s="70">
        <f t="shared" si="61"/>
        <v>389.14</v>
      </c>
      <c r="G220" s="35" t="s">
        <v>469</v>
      </c>
    </row>
    <row r="221" spans="1:7" x14ac:dyDescent="0.25">
      <c r="A221" s="3">
        <f t="shared" si="60"/>
        <v>139</v>
      </c>
      <c r="B221" s="38" t="s">
        <v>116</v>
      </c>
      <c r="C221" s="35" t="s">
        <v>12</v>
      </c>
      <c r="D221" s="35">
        <v>37.43</v>
      </c>
      <c r="E221" s="62">
        <v>1672.81</v>
      </c>
      <c r="F221" s="70">
        <f t="shared" si="61"/>
        <v>62613.279999999999</v>
      </c>
      <c r="G221" s="35" t="s">
        <v>467</v>
      </c>
    </row>
    <row r="222" spans="1:7" x14ac:dyDescent="0.25">
      <c r="A222" s="3">
        <f t="shared" si="60"/>
        <v>140</v>
      </c>
      <c r="B222" s="38" t="s">
        <v>925</v>
      </c>
      <c r="C222" s="35" t="s">
        <v>12</v>
      </c>
      <c r="D222" s="30">
        <v>2.1</v>
      </c>
      <c r="E222" s="62">
        <v>1531.04</v>
      </c>
      <c r="F222" s="70">
        <f t="shared" si="61"/>
        <v>3215.18</v>
      </c>
      <c r="G222" s="35" t="s">
        <v>468</v>
      </c>
    </row>
    <row r="223" spans="1:7" ht="60" x14ac:dyDescent="0.25">
      <c r="A223" s="3">
        <f t="shared" si="60"/>
        <v>141</v>
      </c>
      <c r="B223" s="63" t="s">
        <v>923</v>
      </c>
      <c r="C223" s="35" t="s">
        <v>12</v>
      </c>
      <c r="D223" s="30">
        <v>4.2</v>
      </c>
      <c r="E223" s="62">
        <v>25134.639999999999</v>
      </c>
      <c r="F223" s="70">
        <f t="shared" ref="F223" si="62">D223*E223</f>
        <v>105565.49</v>
      </c>
      <c r="G223" s="35" t="s">
        <v>470</v>
      </c>
    </row>
    <row r="224" spans="1:7" ht="30" x14ac:dyDescent="0.25">
      <c r="A224" s="3">
        <f t="shared" si="60"/>
        <v>142</v>
      </c>
      <c r="B224" s="29" t="s">
        <v>117</v>
      </c>
      <c r="C224" s="35" t="s">
        <v>12</v>
      </c>
      <c r="D224" s="30">
        <v>3.3</v>
      </c>
      <c r="E224" s="62">
        <v>1672.16</v>
      </c>
      <c r="F224" s="70">
        <f t="shared" ref="F224:F225" si="63">D224*E224</f>
        <v>5518.13</v>
      </c>
      <c r="G224" s="35" t="s">
        <v>471</v>
      </c>
    </row>
    <row r="225" spans="1:7" ht="30" x14ac:dyDescent="0.25">
      <c r="A225" s="3">
        <f t="shared" si="60"/>
        <v>143</v>
      </c>
      <c r="B225" s="29" t="s">
        <v>118</v>
      </c>
      <c r="C225" s="35" t="s">
        <v>12</v>
      </c>
      <c r="D225" s="30">
        <v>2.1</v>
      </c>
      <c r="E225" s="62">
        <v>5091.33</v>
      </c>
      <c r="F225" s="70">
        <f t="shared" si="63"/>
        <v>10691.79</v>
      </c>
      <c r="G225" s="35" t="s">
        <v>472</v>
      </c>
    </row>
    <row r="226" spans="1:7" ht="45" x14ac:dyDescent="0.25">
      <c r="A226" s="3">
        <f t="shared" si="60"/>
        <v>144</v>
      </c>
      <c r="B226" s="63" t="s">
        <v>924</v>
      </c>
      <c r="C226" s="35" t="s">
        <v>12</v>
      </c>
      <c r="D226" s="39">
        <v>3.03</v>
      </c>
      <c r="E226" s="62">
        <v>9907.99</v>
      </c>
      <c r="F226" s="70">
        <f t="shared" ref="F226" si="64">D226*E226</f>
        <v>30021.21</v>
      </c>
      <c r="G226" s="35" t="s">
        <v>473</v>
      </c>
    </row>
    <row r="227" spans="1:7" ht="45" x14ac:dyDescent="0.25">
      <c r="A227" s="3">
        <f t="shared" si="60"/>
        <v>145</v>
      </c>
      <c r="B227" s="63" t="s">
        <v>926</v>
      </c>
      <c r="C227" s="35" t="s">
        <v>12</v>
      </c>
      <c r="D227" s="39">
        <v>1.96</v>
      </c>
      <c r="E227" s="62">
        <v>9904.27</v>
      </c>
      <c r="F227" s="70">
        <f t="shared" ref="F227" si="65">D227*E227</f>
        <v>19412.37</v>
      </c>
      <c r="G227" s="35" t="s">
        <v>473</v>
      </c>
    </row>
    <row r="228" spans="1:7" ht="45" x14ac:dyDescent="0.25">
      <c r="A228" s="3">
        <f t="shared" si="60"/>
        <v>146</v>
      </c>
      <c r="B228" s="29" t="s">
        <v>119</v>
      </c>
      <c r="C228" s="35" t="s">
        <v>51</v>
      </c>
      <c r="D228" s="35">
        <v>67.099999999999994</v>
      </c>
      <c r="E228" s="62">
        <v>359.47</v>
      </c>
      <c r="F228" s="70">
        <f t="shared" ref="F228:F229" si="66">D228*E228</f>
        <v>24120.44</v>
      </c>
      <c r="G228" s="35" t="s">
        <v>475</v>
      </c>
    </row>
    <row r="229" spans="1:7" ht="30" x14ac:dyDescent="0.25">
      <c r="A229" s="3">
        <f t="shared" si="60"/>
        <v>147</v>
      </c>
      <c r="B229" s="29" t="s">
        <v>120</v>
      </c>
      <c r="C229" s="35" t="s">
        <v>51</v>
      </c>
      <c r="D229" s="39">
        <v>11.6</v>
      </c>
      <c r="E229" s="62">
        <v>613.19000000000005</v>
      </c>
      <c r="F229" s="70">
        <f t="shared" si="66"/>
        <v>7113</v>
      </c>
      <c r="G229" s="35" t="s">
        <v>476</v>
      </c>
    </row>
    <row r="230" spans="1:7" ht="30" x14ac:dyDescent="0.25">
      <c r="A230" s="3">
        <f t="shared" si="60"/>
        <v>148</v>
      </c>
      <c r="B230" s="29" t="s">
        <v>121</v>
      </c>
      <c r="C230" s="35" t="s">
        <v>12</v>
      </c>
      <c r="D230" s="39">
        <v>1.7</v>
      </c>
      <c r="E230" s="53" t="s">
        <v>474</v>
      </c>
      <c r="F230" s="70"/>
      <c r="G230" s="35"/>
    </row>
    <row r="231" spans="1:7" ht="45" x14ac:dyDescent="0.25">
      <c r="A231" s="3">
        <f t="shared" si="60"/>
        <v>149</v>
      </c>
      <c r="B231" s="29" t="s">
        <v>122</v>
      </c>
      <c r="C231" s="35" t="s">
        <v>12</v>
      </c>
      <c r="D231" s="35">
        <v>66</v>
      </c>
      <c r="E231" s="62">
        <v>22.52</v>
      </c>
      <c r="F231" s="70">
        <f t="shared" ref="F231" si="67">D231*E231</f>
        <v>1486.32</v>
      </c>
      <c r="G231" s="35" t="s">
        <v>477</v>
      </c>
    </row>
    <row r="232" spans="1:7" ht="30" x14ac:dyDescent="0.25">
      <c r="A232" s="3">
        <f t="shared" si="60"/>
        <v>150</v>
      </c>
      <c r="B232" s="29" t="s">
        <v>123</v>
      </c>
      <c r="C232" s="35" t="s">
        <v>12</v>
      </c>
      <c r="D232" s="35">
        <v>2</v>
      </c>
      <c r="E232" s="62">
        <v>98.88</v>
      </c>
      <c r="F232" s="70">
        <f t="shared" ref="F232:F233" si="68">D232*E232</f>
        <v>197.76</v>
      </c>
      <c r="G232" s="35" t="s">
        <v>478</v>
      </c>
    </row>
    <row r="233" spans="1:7" ht="30" x14ac:dyDescent="0.25">
      <c r="A233" s="3">
        <f t="shared" si="60"/>
        <v>151</v>
      </c>
      <c r="B233" s="29" t="s">
        <v>124</v>
      </c>
      <c r="C233" s="35" t="s">
        <v>12</v>
      </c>
      <c r="D233" s="35">
        <v>61</v>
      </c>
      <c r="E233" s="62">
        <v>35.770000000000003</v>
      </c>
      <c r="F233" s="70">
        <f t="shared" si="68"/>
        <v>2181.9699999999998</v>
      </c>
      <c r="G233" s="35" t="s">
        <v>479</v>
      </c>
    </row>
    <row r="234" spans="1:7" x14ac:dyDescent="0.25">
      <c r="A234" s="3"/>
      <c r="B234" s="31" t="s">
        <v>70</v>
      </c>
      <c r="C234" s="35"/>
      <c r="D234" s="35"/>
      <c r="E234" s="62"/>
      <c r="F234" s="70"/>
      <c r="G234" s="35"/>
    </row>
    <row r="235" spans="1:7" ht="30" x14ac:dyDescent="0.25">
      <c r="A235" s="3">
        <f>A233+1</f>
        <v>152</v>
      </c>
      <c r="B235" s="29" t="s">
        <v>125</v>
      </c>
      <c r="C235" s="35" t="s">
        <v>12</v>
      </c>
      <c r="D235" s="35">
        <v>44</v>
      </c>
      <c r="E235" s="62">
        <v>29.88</v>
      </c>
      <c r="F235" s="70">
        <f t="shared" ref="F235" si="69">D235*E235</f>
        <v>1314.72</v>
      </c>
      <c r="G235" s="35" t="s">
        <v>480</v>
      </c>
    </row>
    <row r="236" spans="1:7" ht="30" x14ac:dyDescent="0.25">
      <c r="A236" s="3">
        <f>A235+1</f>
        <v>153</v>
      </c>
      <c r="B236" s="29" t="s">
        <v>126</v>
      </c>
      <c r="C236" s="35" t="s">
        <v>12</v>
      </c>
      <c r="D236" s="35">
        <v>2</v>
      </c>
      <c r="E236" s="62">
        <v>159.47999999999999</v>
      </c>
      <c r="F236" s="70">
        <f t="shared" ref="F236:F239" si="70">D236*E236</f>
        <v>318.95999999999998</v>
      </c>
      <c r="G236" s="35" t="s">
        <v>481</v>
      </c>
    </row>
    <row r="237" spans="1:7" ht="30" x14ac:dyDescent="0.25">
      <c r="A237" s="3">
        <f>A236+1</f>
        <v>154</v>
      </c>
      <c r="B237" s="29" t="s">
        <v>127</v>
      </c>
      <c r="C237" s="35" t="s">
        <v>12</v>
      </c>
      <c r="D237" s="39">
        <v>1.1000000000000001</v>
      </c>
      <c r="E237" s="62">
        <v>5091.88</v>
      </c>
      <c r="F237" s="70">
        <f t="shared" si="70"/>
        <v>5601.07</v>
      </c>
      <c r="G237" s="35" t="s">
        <v>482</v>
      </c>
    </row>
    <row r="238" spans="1:7" x14ac:dyDescent="0.25">
      <c r="A238" s="161">
        <f>A237+1</f>
        <v>155</v>
      </c>
      <c r="B238" s="165" t="s">
        <v>128</v>
      </c>
      <c r="C238" s="35" t="s">
        <v>51</v>
      </c>
      <c r="D238" s="39">
        <v>16.8</v>
      </c>
      <c r="E238" s="62">
        <v>546.04</v>
      </c>
      <c r="F238" s="70">
        <f t="shared" si="70"/>
        <v>9173.4699999999993</v>
      </c>
      <c r="G238" s="35" t="s">
        <v>483</v>
      </c>
    </row>
    <row r="239" spans="1:7" x14ac:dyDescent="0.25">
      <c r="A239" s="162"/>
      <c r="B239" s="166"/>
      <c r="C239" s="35" t="s">
        <v>51</v>
      </c>
      <c r="D239" s="39">
        <v>29.9</v>
      </c>
      <c r="E239" s="62">
        <v>558.99</v>
      </c>
      <c r="F239" s="70">
        <f t="shared" si="70"/>
        <v>16713.8</v>
      </c>
      <c r="G239" s="35" t="s">
        <v>484</v>
      </c>
    </row>
    <row r="240" spans="1:7" s="93" customFormat="1" ht="30" x14ac:dyDescent="0.25">
      <c r="A240" s="126"/>
      <c r="B240" s="94" t="s">
        <v>129</v>
      </c>
      <c r="C240" s="89" t="s">
        <v>12</v>
      </c>
      <c r="D240" s="90">
        <v>3.73</v>
      </c>
      <c r="E240" s="120" t="s">
        <v>1092</v>
      </c>
      <c r="F240" s="92"/>
      <c r="G240" s="89"/>
    </row>
    <row r="241" spans="1:7" s="93" customFormat="1" ht="30" x14ac:dyDescent="0.25">
      <c r="A241" s="126"/>
      <c r="B241" s="94" t="s">
        <v>927</v>
      </c>
      <c r="C241" s="89" t="s">
        <v>12</v>
      </c>
      <c r="D241" s="90">
        <v>4.7</v>
      </c>
      <c r="E241" s="120" t="s">
        <v>1092</v>
      </c>
      <c r="F241" s="92"/>
      <c r="G241" s="89"/>
    </row>
    <row r="242" spans="1:7" s="93" customFormat="1" x14ac:dyDescent="0.25">
      <c r="A242" s="3">
        <f>A238+1</f>
        <v>156</v>
      </c>
      <c r="B242" s="94" t="s">
        <v>928</v>
      </c>
      <c r="C242" s="89" t="s">
        <v>130</v>
      </c>
      <c r="D242" s="89">
        <v>102.7</v>
      </c>
      <c r="E242" s="91">
        <v>49.63</v>
      </c>
      <c r="F242" s="92">
        <f t="shared" ref="F242" si="71">D242*E242</f>
        <v>5097</v>
      </c>
      <c r="G242" s="89" t="s">
        <v>485</v>
      </c>
    </row>
    <row r="243" spans="1:7" s="93" customFormat="1" ht="30" customHeight="1" x14ac:dyDescent="0.25">
      <c r="A243" s="161">
        <f>A242+1</f>
        <v>157</v>
      </c>
      <c r="B243" s="174" t="s">
        <v>131</v>
      </c>
      <c r="C243" s="89" t="s">
        <v>51</v>
      </c>
      <c r="D243" s="90">
        <v>25.4</v>
      </c>
      <c r="E243" s="91">
        <v>736.14</v>
      </c>
      <c r="F243" s="92">
        <f t="shared" ref="F243:F244" si="72">D243*E243</f>
        <v>18697.96</v>
      </c>
      <c r="G243" s="89" t="s">
        <v>486</v>
      </c>
    </row>
    <row r="244" spans="1:7" s="93" customFormat="1" ht="30" customHeight="1" x14ac:dyDescent="0.25">
      <c r="A244" s="162"/>
      <c r="B244" s="175"/>
      <c r="C244" s="89" t="s">
        <v>51</v>
      </c>
      <c r="D244" s="90">
        <v>39.1</v>
      </c>
      <c r="E244" s="91">
        <v>751.98</v>
      </c>
      <c r="F244" s="92">
        <f t="shared" si="72"/>
        <v>29402.42</v>
      </c>
      <c r="G244" s="89" t="s">
        <v>487</v>
      </c>
    </row>
    <row r="245" spans="1:7" s="93" customFormat="1" ht="30" x14ac:dyDescent="0.25">
      <c r="A245" s="126"/>
      <c r="B245" s="94" t="s">
        <v>129</v>
      </c>
      <c r="C245" s="89" t="s">
        <v>12</v>
      </c>
      <c r="D245" s="90">
        <v>7.74</v>
      </c>
      <c r="E245" s="120" t="s">
        <v>1093</v>
      </c>
      <c r="F245" s="92"/>
      <c r="G245" s="89"/>
    </row>
    <row r="246" spans="1:7" s="93" customFormat="1" ht="30" x14ac:dyDescent="0.25">
      <c r="A246" s="126"/>
      <c r="B246" s="94" t="s">
        <v>927</v>
      </c>
      <c r="C246" s="89" t="s">
        <v>12</v>
      </c>
      <c r="D246" s="90">
        <v>6.5</v>
      </c>
      <c r="E246" s="120" t="s">
        <v>1093</v>
      </c>
      <c r="F246" s="92"/>
      <c r="G246" s="89"/>
    </row>
    <row r="247" spans="1:7" s="93" customFormat="1" x14ac:dyDescent="0.25">
      <c r="A247" s="3">
        <f>A243+1</f>
        <v>158</v>
      </c>
      <c r="B247" s="94" t="s">
        <v>928</v>
      </c>
      <c r="C247" s="89" t="s">
        <v>130</v>
      </c>
      <c r="D247" s="90">
        <v>141.80000000000001</v>
      </c>
      <c r="E247" s="91">
        <v>49.58</v>
      </c>
      <c r="F247" s="92">
        <f t="shared" ref="F247:F248" si="73">D247*E247</f>
        <v>7030.44</v>
      </c>
      <c r="G247" s="89" t="s">
        <v>488</v>
      </c>
    </row>
    <row r="248" spans="1:7" x14ac:dyDescent="0.25">
      <c r="A248" s="3">
        <f>A247+1</f>
        <v>159</v>
      </c>
      <c r="B248" s="29" t="s">
        <v>132</v>
      </c>
      <c r="C248" s="35" t="s">
        <v>12</v>
      </c>
      <c r="D248" s="39">
        <v>7.5</v>
      </c>
      <c r="E248" s="62">
        <v>1618.65</v>
      </c>
      <c r="F248" s="70">
        <f t="shared" si="73"/>
        <v>12139.88</v>
      </c>
      <c r="G248" s="35" t="s">
        <v>489</v>
      </c>
    </row>
    <row r="249" spans="1:7" x14ac:dyDescent="0.25">
      <c r="A249" s="161">
        <f>A248+1</f>
        <v>160</v>
      </c>
      <c r="B249" s="176" t="s">
        <v>133</v>
      </c>
      <c r="C249" s="28" t="s">
        <v>38</v>
      </c>
      <c r="D249" s="28">
        <v>1</v>
      </c>
      <c r="E249" s="62"/>
      <c r="F249" s="70"/>
      <c r="G249" s="35"/>
    </row>
    <row r="250" spans="1:7" ht="30" x14ac:dyDescent="0.25">
      <c r="A250" s="162"/>
      <c r="B250" s="176"/>
      <c r="C250" s="28" t="s">
        <v>112</v>
      </c>
      <c r="D250" s="40">
        <v>3.49</v>
      </c>
      <c r="E250" s="62"/>
      <c r="F250" s="70"/>
      <c r="G250" s="35"/>
    </row>
    <row r="251" spans="1:7" ht="45" x14ac:dyDescent="0.25">
      <c r="A251" s="3">
        <f>A249+1</f>
        <v>161</v>
      </c>
      <c r="B251" s="38" t="s">
        <v>113</v>
      </c>
      <c r="C251" s="35" t="s">
        <v>12</v>
      </c>
      <c r="D251" s="35">
        <v>7</v>
      </c>
      <c r="E251" s="62">
        <v>29.16</v>
      </c>
      <c r="F251" s="70">
        <f t="shared" ref="F251" si="74">D251*E251</f>
        <v>204.12</v>
      </c>
      <c r="G251" s="35" t="s">
        <v>490</v>
      </c>
    </row>
    <row r="252" spans="1:7" ht="60" x14ac:dyDescent="0.25">
      <c r="A252" s="3">
        <f>A251+1</f>
        <v>162</v>
      </c>
      <c r="B252" s="29" t="s">
        <v>114</v>
      </c>
      <c r="C252" s="35" t="s">
        <v>12</v>
      </c>
      <c r="D252" s="35">
        <v>30</v>
      </c>
      <c r="E252" s="62">
        <v>44.23</v>
      </c>
      <c r="F252" s="70">
        <f t="shared" ref="F252:F255" si="75">D252*E252</f>
        <v>1326.9</v>
      </c>
      <c r="G252" s="35" t="s">
        <v>491</v>
      </c>
    </row>
    <row r="253" spans="1:7" ht="45" x14ac:dyDescent="0.25">
      <c r="A253" s="3">
        <f>A252+1</f>
        <v>163</v>
      </c>
      <c r="B253" s="29" t="s">
        <v>115</v>
      </c>
      <c r="C253" s="35" t="s">
        <v>12</v>
      </c>
      <c r="D253" s="35">
        <v>1</v>
      </c>
      <c r="E253" s="62">
        <v>197.76</v>
      </c>
      <c r="F253" s="70">
        <f t="shared" si="75"/>
        <v>197.76</v>
      </c>
      <c r="G253" s="35" t="s">
        <v>492</v>
      </c>
    </row>
    <row r="254" spans="1:7" x14ac:dyDescent="0.25">
      <c r="A254" s="3">
        <f t="shared" ref="A254:A264" si="76">A253+1</f>
        <v>164</v>
      </c>
      <c r="B254" s="29" t="s">
        <v>116</v>
      </c>
      <c r="C254" s="35" t="s">
        <v>12</v>
      </c>
      <c r="D254" s="35">
        <v>14</v>
      </c>
      <c r="E254" s="62">
        <v>1672.76</v>
      </c>
      <c r="F254" s="70">
        <f t="shared" si="75"/>
        <v>23418.639999999999</v>
      </c>
      <c r="G254" s="35" t="s">
        <v>493</v>
      </c>
    </row>
    <row r="255" spans="1:7" ht="30" x14ac:dyDescent="0.25">
      <c r="A255" s="3">
        <f t="shared" si="76"/>
        <v>165</v>
      </c>
      <c r="B255" s="29" t="s">
        <v>929</v>
      </c>
      <c r="C255" s="35" t="s">
        <v>12</v>
      </c>
      <c r="D255" s="35">
        <v>0.9</v>
      </c>
      <c r="E255" s="62">
        <v>1523.96</v>
      </c>
      <c r="F255" s="70">
        <f t="shared" si="75"/>
        <v>1371.56</v>
      </c>
      <c r="G255" s="35" t="s">
        <v>494</v>
      </c>
    </row>
    <row r="256" spans="1:7" ht="60" x14ac:dyDescent="0.25">
      <c r="A256" s="3">
        <f t="shared" si="76"/>
        <v>166</v>
      </c>
      <c r="B256" s="63" t="s">
        <v>930</v>
      </c>
      <c r="C256" s="35" t="s">
        <v>12</v>
      </c>
      <c r="D256" s="35">
        <v>0.5</v>
      </c>
      <c r="E256" s="62">
        <v>17836.66</v>
      </c>
      <c r="F256" s="70">
        <f t="shared" ref="F256" si="77">D256*E256</f>
        <v>8918.33</v>
      </c>
      <c r="G256" s="35" t="s">
        <v>495</v>
      </c>
    </row>
    <row r="257" spans="1:7" ht="45" x14ac:dyDescent="0.25">
      <c r="A257" s="3">
        <f t="shared" si="76"/>
        <v>167</v>
      </c>
      <c r="B257" s="63" t="s">
        <v>931</v>
      </c>
      <c r="C257" s="35" t="s">
        <v>12</v>
      </c>
      <c r="D257" s="39">
        <v>1.2</v>
      </c>
      <c r="E257" s="62">
        <v>8394.16</v>
      </c>
      <c r="F257" s="70">
        <f t="shared" ref="F257" si="78">D257*E257</f>
        <v>10072.99</v>
      </c>
      <c r="G257" s="35" t="s">
        <v>496</v>
      </c>
    </row>
    <row r="258" spans="1:7" ht="30" x14ac:dyDescent="0.25">
      <c r="A258" s="3">
        <f t="shared" si="76"/>
        <v>168</v>
      </c>
      <c r="B258" s="63" t="s">
        <v>932</v>
      </c>
      <c r="C258" s="35" t="s">
        <v>12</v>
      </c>
      <c r="D258" s="39">
        <v>2.48</v>
      </c>
      <c r="E258" s="62">
        <v>8393.48</v>
      </c>
      <c r="F258" s="70">
        <f t="shared" ref="F258" si="79">D258*E258</f>
        <v>20815.830000000002</v>
      </c>
      <c r="G258" s="35" t="s">
        <v>496</v>
      </c>
    </row>
    <row r="259" spans="1:7" ht="45" x14ac:dyDescent="0.25">
      <c r="A259" s="3">
        <f t="shared" si="76"/>
        <v>169</v>
      </c>
      <c r="B259" s="29" t="s">
        <v>119</v>
      </c>
      <c r="C259" s="35" t="s">
        <v>51</v>
      </c>
      <c r="D259" s="35">
        <v>23</v>
      </c>
      <c r="E259" s="62">
        <v>359.74</v>
      </c>
      <c r="F259" s="70">
        <f t="shared" ref="F259:F260" si="80">D259*E259</f>
        <v>8274.02</v>
      </c>
      <c r="G259" s="35" t="s">
        <v>497</v>
      </c>
    </row>
    <row r="260" spans="1:7" ht="30" x14ac:dyDescent="0.25">
      <c r="A260" s="3">
        <f t="shared" si="76"/>
        <v>170</v>
      </c>
      <c r="B260" s="38" t="s">
        <v>120</v>
      </c>
      <c r="C260" s="35" t="s">
        <v>51</v>
      </c>
      <c r="D260" s="39">
        <v>1.7</v>
      </c>
      <c r="E260" s="62">
        <v>615.41999999999996</v>
      </c>
      <c r="F260" s="70">
        <f t="shared" si="80"/>
        <v>1046.21</v>
      </c>
      <c r="G260" s="35" t="s">
        <v>498</v>
      </c>
    </row>
    <row r="261" spans="1:7" ht="30" x14ac:dyDescent="0.25">
      <c r="A261" s="3">
        <f t="shared" si="76"/>
        <v>171</v>
      </c>
      <c r="B261" s="38" t="s">
        <v>121</v>
      </c>
      <c r="C261" s="35" t="s">
        <v>12</v>
      </c>
      <c r="D261" s="35">
        <v>0.7</v>
      </c>
      <c r="E261" s="53" t="s">
        <v>499</v>
      </c>
      <c r="F261" s="70"/>
      <c r="G261" s="35"/>
    </row>
    <row r="262" spans="1:7" ht="45" x14ac:dyDescent="0.25">
      <c r="A262" s="3">
        <f t="shared" si="76"/>
        <v>172</v>
      </c>
      <c r="B262" s="29" t="s">
        <v>134</v>
      </c>
      <c r="C262" s="35" t="s">
        <v>12</v>
      </c>
      <c r="D262" s="35">
        <v>37</v>
      </c>
      <c r="E262" s="62">
        <v>19.829999999999998</v>
      </c>
      <c r="F262" s="70">
        <f t="shared" ref="F262" si="81">D262*E262</f>
        <v>733.71</v>
      </c>
      <c r="G262" s="35" t="s">
        <v>500</v>
      </c>
    </row>
    <row r="263" spans="1:7" ht="30" x14ac:dyDescent="0.25">
      <c r="A263" s="3">
        <f t="shared" si="76"/>
        <v>173</v>
      </c>
      <c r="B263" s="29" t="s">
        <v>135</v>
      </c>
      <c r="C263" s="35" t="s">
        <v>12</v>
      </c>
      <c r="D263" s="35">
        <v>1</v>
      </c>
      <c r="E263" s="62">
        <v>82.93</v>
      </c>
      <c r="F263" s="70">
        <f t="shared" ref="F263:F264" si="82">D263*E263</f>
        <v>82.93</v>
      </c>
      <c r="G263" s="35" t="s">
        <v>501</v>
      </c>
    </row>
    <row r="264" spans="1:7" ht="30" x14ac:dyDescent="0.25">
      <c r="A264" s="3">
        <f t="shared" si="76"/>
        <v>174</v>
      </c>
      <c r="B264" s="29" t="s">
        <v>136</v>
      </c>
      <c r="C264" s="35" t="s">
        <v>12</v>
      </c>
      <c r="D264" s="35">
        <v>35</v>
      </c>
      <c r="E264" s="62">
        <v>35.909999999999997</v>
      </c>
      <c r="F264" s="70">
        <f t="shared" si="82"/>
        <v>1256.8499999999999</v>
      </c>
      <c r="G264" s="35" t="s">
        <v>502</v>
      </c>
    </row>
    <row r="265" spans="1:7" x14ac:dyDescent="0.25">
      <c r="A265" s="3"/>
      <c r="B265" s="31" t="s">
        <v>70</v>
      </c>
      <c r="C265" s="27"/>
      <c r="D265" s="35"/>
      <c r="E265" s="62"/>
      <c r="F265" s="70"/>
      <c r="G265" s="35"/>
    </row>
    <row r="266" spans="1:7" ht="30" x14ac:dyDescent="0.25">
      <c r="A266" s="3">
        <f>A264+1</f>
        <v>175</v>
      </c>
      <c r="B266" s="29" t="s">
        <v>125</v>
      </c>
      <c r="C266" s="35" t="s">
        <v>12</v>
      </c>
      <c r="D266" s="35">
        <v>23</v>
      </c>
      <c r="E266" s="62">
        <v>29.68</v>
      </c>
      <c r="F266" s="70">
        <f t="shared" ref="F266" si="83">D266*E266</f>
        <v>682.64</v>
      </c>
      <c r="G266" s="35" t="s">
        <v>503</v>
      </c>
    </row>
    <row r="267" spans="1:7" ht="30" x14ac:dyDescent="0.25">
      <c r="A267" s="3">
        <f>A266+1</f>
        <v>176</v>
      </c>
      <c r="B267" s="29" t="s">
        <v>126</v>
      </c>
      <c r="C267" s="35" t="s">
        <v>12</v>
      </c>
      <c r="D267" s="35">
        <v>1</v>
      </c>
      <c r="E267" s="62">
        <v>153.1</v>
      </c>
      <c r="F267" s="70">
        <f t="shared" ref="F267:F270" si="84">D267*E267</f>
        <v>153.1</v>
      </c>
      <c r="G267" s="35" t="s">
        <v>504</v>
      </c>
    </row>
    <row r="268" spans="1:7" ht="30" x14ac:dyDescent="0.25">
      <c r="A268" s="3">
        <f>A267+1</f>
        <v>177</v>
      </c>
      <c r="B268" s="29" t="s">
        <v>127</v>
      </c>
      <c r="C268" s="35" t="s">
        <v>12</v>
      </c>
      <c r="D268" s="39">
        <v>1.1000000000000001</v>
      </c>
      <c r="E268" s="62">
        <v>5091.88</v>
      </c>
      <c r="F268" s="70">
        <f t="shared" si="84"/>
        <v>5601.07</v>
      </c>
      <c r="G268" s="35" t="s">
        <v>505</v>
      </c>
    </row>
    <row r="269" spans="1:7" s="93" customFormat="1" x14ac:dyDescent="0.25">
      <c r="A269" s="178">
        <f>A268+1</f>
        <v>178</v>
      </c>
      <c r="B269" s="170" t="s">
        <v>128</v>
      </c>
      <c r="C269" s="89" t="s">
        <v>51</v>
      </c>
      <c r="D269" s="90">
        <v>11.8</v>
      </c>
      <c r="E269" s="91">
        <v>546.57000000000005</v>
      </c>
      <c r="F269" s="92">
        <f t="shared" si="84"/>
        <v>6449.53</v>
      </c>
      <c r="G269" s="89" t="s">
        <v>506</v>
      </c>
    </row>
    <row r="270" spans="1:7" s="93" customFormat="1" x14ac:dyDescent="0.25">
      <c r="A270" s="179"/>
      <c r="B270" s="170"/>
      <c r="C270" s="89" t="s">
        <v>51</v>
      </c>
      <c r="D270" s="89">
        <v>24</v>
      </c>
      <c r="E270" s="91">
        <v>558.99</v>
      </c>
      <c r="F270" s="92">
        <f t="shared" si="84"/>
        <v>13415.76</v>
      </c>
      <c r="G270" s="89" t="s">
        <v>507</v>
      </c>
    </row>
    <row r="271" spans="1:7" s="93" customFormat="1" ht="30" x14ac:dyDescent="0.25">
      <c r="A271" s="126"/>
      <c r="B271" s="94" t="s">
        <v>129</v>
      </c>
      <c r="C271" s="89" t="s">
        <v>12</v>
      </c>
      <c r="D271" s="90">
        <v>2.86</v>
      </c>
      <c r="E271" s="120" t="s">
        <v>1094</v>
      </c>
      <c r="F271" s="92"/>
      <c r="G271" s="89"/>
    </row>
    <row r="272" spans="1:7" s="93" customFormat="1" ht="30" x14ac:dyDescent="0.25">
      <c r="A272" s="126"/>
      <c r="B272" s="94" t="s">
        <v>934</v>
      </c>
      <c r="C272" s="89" t="s">
        <v>12</v>
      </c>
      <c r="D272" s="90">
        <v>3.6</v>
      </c>
      <c r="E272" s="120" t="s">
        <v>1094</v>
      </c>
      <c r="F272" s="92"/>
      <c r="G272" s="89"/>
    </row>
    <row r="273" spans="1:7" s="93" customFormat="1" x14ac:dyDescent="0.25">
      <c r="A273" s="3">
        <f>A269+1</f>
        <v>179</v>
      </c>
      <c r="B273" s="94" t="s">
        <v>933</v>
      </c>
      <c r="C273" s="89" t="s">
        <v>130</v>
      </c>
      <c r="D273" s="89">
        <v>78.7</v>
      </c>
      <c r="E273" s="91">
        <v>49.61</v>
      </c>
      <c r="F273" s="92">
        <f t="shared" ref="F273:F274" si="85">D273*E273</f>
        <v>3904.31</v>
      </c>
      <c r="G273" s="89" t="s">
        <v>508</v>
      </c>
    </row>
    <row r="274" spans="1:7" ht="60" x14ac:dyDescent="0.25">
      <c r="A274" s="3">
        <f>A273+1</f>
        <v>180</v>
      </c>
      <c r="B274" s="29" t="s">
        <v>131</v>
      </c>
      <c r="C274" s="35" t="s">
        <v>51</v>
      </c>
      <c r="D274" s="90">
        <v>25.6</v>
      </c>
      <c r="E274" s="91">
        <v>735.87</v>
      </c>
      <c r="F274" s="92">
        <f t="shared" si="85"/>
        <v>18838.27</v>
      </c>
      <c r="G274" s="89" t="s">
        <v>509</v>
      </c>
    </row>
    <row r="275" spans="1:7" ht="30" x14ac:dyDescent="0.25">
      <c r="A275" s="3"/>
      <c r="B275" s="29" t="s">
        <v>129</v>
      </c>
      <c r="C275" s="35" t="s">
        <v>12</v>
      </c>
      <c r="D275" s="90">
        <v>3.1</v>
      </c>
      <c r="E275" s="120" t="s">
        <v>1095</v>
      </c>
      <c r="F275" s="92"/>
      <c r="G275" s="89"/>
    </row>
    <row r="276" spans="1:7" ht="30" x14ac:dyDescent="0.25">
      <c r="A276" s="3"/>
      <c r="B276" s="29" t="s">
        <v>927</v>
      </c>
      <c r="C276" s="35" t="s">
        <v>12</v>
      </c>
      <c r="D276" s="90">
        <v>2.6</v>
      </c>
      <c r="E276" s="120" t="s">
        <v>1095</v>
      </c>
      <c r="F276" s="92"/>
      <c r="G276" s="89"/>
    </row>
    <row r="277" spans="1:7" x14ac:dyDescent="0.25">
      <c r="A277" s="3">
        <f>A274+1</f>
        <v>181</v>
      </c>
      <c r="B277" s="29" t="s">
        <v>935</v>
      </c>
      <c r="C277" s="35" t="s">
        <v>130</v>
      </c>
      <c r="D277" s="90">
        <v>56.3</v>
      </c>
      <c r="E277" s="91">
        <v>49.52</v>
      </c>
      <c r="F277" s="92">
        <f t="shared" ref="F277:F278" si="86">D277*E277</f>
        <v>2787.98</v>
      </c>
      <c r="G277" s="89" t="s">
        <v>510</v>
      </c>
    </row>
    <row r="278" spans="1:7" x14ac:dyDescent="0.25">
      <c r="A278" s="3">
        <f>A277+1</f>
        <v>182</v>
      </c>
      <c r="B278" s="29" t="s">
        <v>132</v>
      </c>
      <c r="C278" s="35" t="s">
        <v>12</v>
      </c>
      <c r="D278" s="90">
        <v>2.7</v>
      </c>
      <c r="E278" s="91">
        <v>1618.46</v>
      </c>
      <c r="F278" s="92">
        <f t="shared" si="86"/>
        <v>4369.84</v>
      </c>
      <c r="G278" s="89" t="s">
        <v>511</v>
      </c>
    </row>
    <row r="279" spans="1:7" ht="30" x14ac:dyDescent="0.25">
      <c r="A279" s="3">
        <f>A278+1</f>
        <v>183</v>
      </c>
      <c r="B279" s="28" t="s">
        <v>137</v>
      </c>
      <c r="C279" s="35" t="s">
        <v>112</v>
      </c>
      <c r="D279" s="35">
        <v>99.2</v>
      </c>
      <c r="E279" s="62"/>
      <c r="F279" s="70"/>
      <c r="G279" s="35"/>
    </row>
    <row r="280" spans="1:7" ht="30" x14ac:dyDescent="0.25">
      <c r="A280" s="181">
        <f>A279+1</f>
        <v>184</v>
      </c>
      <c r="B280" s="173" t="s">
        <v>138</v>
      </c>
      <c r="C280" s="35" t="s">
        <v>51</v>
      </c>
      <c r="D280" s="35">
        <v>152</v>
      </c>
      <c r="E280" s="62">
        <v>772.15</v>
      </c>
      <c r="F280" s="70">
        <f t="shared" ref="F280" si="87">D280*E280</f>
        <v>117366.8</v>
      </c>
      <c r="G280" s="35" t="s">
        <v>512</v>
      </c>
    </row>
    <row r="281" spans="1:7" x14ac:dyDescent="0.25">
      <c r="A281" s="182"/>
      <c r="B281" s="173"/>
      <c r="C281" s="35" t="s">
        <v>12</v>
      </c>
      <c r="D281" s="39">
        <v>7.6</v>
      </c>
      <c r="E281" s="52"/>
      <c r="F281" s="70"/>
      <c r="G281" s="35"/>
    </row>
    <row r="282" spans="1:7" ht="30" x14ac:dyDescent="0.25">
      <c r="A282" s="161">
        <f>A280+1</f>
        <v>185</v>
      </c>
      <c r="B282" s="173" t="s">
        <v>139</v>
      </c>
      <c r="C282" s="35" t="s">
        <v>51</v>
      </c>
      <c r="D282" s="39">
        <v>6.8</v>
      </c>
      <c r="E282" s="62">
        <v>1064.79</v>
      </c>
      <c r="F282" s="70">
        <f t="shared" ref="F282" si="88">D282*E282</f>
        <v>7240.57</v>
      </c>
      <c r="G282" s="35" t="s">
        <v>513</v>
      </c>
    </row>
    <row r="283" spans="1:7" x14ac:dyDescent="0.25">
      <c r="A283" s="162"/>
      <c r="B283" s="173"/>
      <c r="C283" s="35" t="s">
        <v>12</v>
      </c>
      <c r="D283" s="35">
        <v>0.68</v>
      </c>
      <c r="E283" s="52"/>
      <c r="F283" s="70"/>
      <c r="G283" s="35"/>
    </row>
    <row r="284" spans="1:7" x14ac:dyDescent="0.25">
      <c r="A284" s="3">
        <f>A282+1</f>
        <v>186</v>
      </c>
      <c r="B284" s="73" t="s">
        <v>140</v>
      </c>
      <c r="C284" s="35" t="s">
        <v>12</v>
      </c>
      <c r="D284" s="39">
        <v>3.5</v>
      </c>
      <c r="E284" s="62">
        <v>123.94</v>
      </c>
      <c r="F284" s="70">
        <f t="shared" ref="F284" si="89">D284*E284</f>
        <v>433.79</v>
      </c>
      <c r="G284" s="35" t="s">
        <v>514</v>
      </c>
    </row>
    <row r="285" spans="1:7" ht="30" x14ac:dyDescent="0.25">
      <c r="A285" s="3">
        <f>A284+1</f>
        <v>187</v>
      </c>
      <c r="B285" s="73" t="s">
        <v>141</v>
      </c>
      <c r="C285" s="35" t="s">
        <v>12</v>
      </c>
      <c r="D285" s="39">
        <v>3.2</v>
      </c>
      <c r="E285" s="62">
        <v>35.880000000000003</v>
      </c>
      <c r="F285" s="70">
        <f t="shared" ref="F285:F287" si="90">D285*E285</f>
        <v>114.82</v>
      </c>
      <c r="G285" s="35" t="s">
        <v>515</v>
      </c>
    </row>
    <row r="286" spans="1:7" ht="30" x14ac:dyDescent="0.25">
      <c r="A286" s="3">
        <f t="shared" ref="A286:A287" si="91">A285+1</f>
        <v>188</v>
      </c>
      <c r="B286" s="73" t="s">
        <v>142</v>
      </c>
      <c r="C286" s="35" t="s">
        <v>51</v>
      </c>
      <c r="D286" s="35">
        <v>2</v>
      </c>
      <c r="E286" s="62">
        <v>38.28</v>
      </c>
      <c r="F286" s="70">
        <f t="shared" si="90"/>
        <v>76.56</v>
      </c>
      <c r="G286" s="35" t="s">
        <v>516</v>
      </c>
    </row>
    <row r="287" spans="1:7" ht="30" x14ac:dyDescent="0.25">
      <c r="A287" s="3">
        <f t="shared" si="91"/>
        <v>189</v>
      </c>
      <c r="B287" s="29" t="s">
        <v>143</v>
      </c>
      <c r="C287" s="35" t="s">
        <v>12</v>
      </c>
      <c r="D287" s="39">
        <v>2.2000000000000002</v>
      </c>
      <c r="E287" s="62">
        <v>5088.9799999999996</v>
      </c>
      <c r="F287" s="70">
        <f t="shared" si="90"/>
        <v>11195.76</v>
      </c>
      <c r="G287" s="35" t="s">
        <v>517</v>
      </c>
    </row>
    <row r="288" spans="1:7" x14ac:dyDescent="0.25">
      <c r="A288" s="3"/>
      <c r="B288" s="33" t="s">
        <v>70</v>
      </c>
      <c r="C288" s="35"/>
      <c r="D288" s="35"/>
      <c r="E288" s="62"/>
      <c r="F288" s="70"/>
      <c r="G288" s="35"/>
    </row>
    <row r="289" spans="1:7" ht="30" x14ac:dyDescent="0.25">
      <c r="A289" s="3">
        <f>A287+1</f>
        <v>190</v>
      </c>
      <c r="B289" s="73" t="s">
        <v>125</v>
      </c>
      <c r="C289" s="35" t="s">
        <v>12</v>
      </c>
      <c r="D289" s="35">
        <v>19</v>
      </c>
      <c r="E289" s="62">
        <v>29.88</v>
      </c>
      <c r="F289" s="70">
        <f t="shared" ref="F289" si="92">D289*E289</f>
        <v>567.72</v>
      </c>
      <c r="G289" s="35" t="s">
        <v>518</v>
      </c>
    </row>
    <row r="290" spans="1:7" x14ac:dyDescent="0.25">
      <c r="A290" s="3">
        <f>A289+1</f>
        <v>191</v>
      </c>
      <c r="B290" s="73" t="s">
        <v>144</v>
      </c>
      <c r="C290" s="35" t="s">
        <v>12</v>
      </c>
      <c r="D290" s="35">
        <v>1</v>
      </c>
      <c r="E290" s="62">
        <v>153.1</v>
      </c>
      <c r="F290" s="70">
        <f t="shared" ref="F290:F291" si="93">D290*E290</f>
        <v>153.1</v>
      </c>
      <c r="G290" s="35" t="s">
        <v>519</v>
      </c>
    </row>
    <row r="291" spans="1:7" ht="45" x14ac:dyDescent="0.25">
      <c r="A291" s="3">
        <f>A290+1</f>
        <v>192</v>
      </c>
      <c r="B291" s="73" t="s">
        <v>145</v>
      </c>
      <c r="C291" s="35" t="s">
        <v>51</v>
      </c>
      <c r="D291" s="39">
        <v>18.399999999999999</v>
      </c>
      <c r="E291" s="62">
        <v>559.23</v>
      </c>
      <c r="F291" s="70">
        <f t="shared" si="93"/>
        <v>10289.83</v>
      </c>
      <c r="G291" s="35" t="s">
        <v>520</v>
      </c>
    </row>
    <row r="292" spans="1:7" ht="30" x14ac:dyDescent="0.25">
      <c r="A292" s="3"/>
      <c r="B292" s="73" t="s">
        <v>146</v>
      </c>
      <c r="C292" s="35" t="s">
        <v>12</v>
      </c>
      <c r="D292" s="39">
        <v>1.47</v>
      </c>
      <c r="E292" s="120" t="s">
        <v>1096</v>
      </c>
      <c r="F292" s="70"/>
      <c r="G292" s="35"/>
    </row>
    <row r="293" spans="1:7" ht="30" x14ac:dyDescent="0.25">
      <c r="A293" s="3"/>
      <c r="B293" s="149" t="s">
        <v>936</v>
      </c>
      <c r="C293" s="150" t="s">
        <v>12</v>
      </c>
      <c r="D293" s="151">
        <v>1.84</v>
      </c>
      <c r="E293" s="152" t="s">
        <v>1096</v>
      </c>
      <c r="F293" s="153"/>
      <c r="G293" s="150"/>
    </row>
    <row r="294" spans="1:7" x14ac:dyDescent="0.25">
      <c r="A294" s="3">
        <f>A291+1</f>
        <v>193</v>
      </c>
      <c r="B294" s="154" t="s">
        <v>937</v>
      </c>
      <c r="C294" s="107" t="s">
        <v>130</v>
      </c>
      <c r="D294" s="107">
        <v>40.450000000000003</v>
      </c>
      <c r="E294" s="155">
        <v>49.52</v>
      </c>
      <c r="F294" s="156">
        <f t="shared" ref="F294" si="94">D294*E294</f>
        <v>2003.08</v>
      </c>
      <c r="G294" s="107" t="s">
        <v>521</v>
      </c>
    </row>
    <row r="295" spans="1:7" ht="45" x14ac:dyDescent="0.25">
      <c r="A295" s="3">
        <f>A294+1</f>
        <v>194</v>
      </c>
      <c r="B295" s="157" t="s">
        <v>147</v>
      </c>
      <c r="C295" s="107" t="s">
        <v>51</v>
      </c>
      <c r="D295" s="158">
        <v>8.6</v>
      </c>
      <c r="E295" s="155">
        <v>735.85</v>
      </c>
      <c r="F295" s="156">
        <f t="shared" ref="F295" si="95">D295*E295</f>
        <v>6328.31</v>
      </c>
      <c r="G295" s="107" t="s">
        <v>522</v>
      </c>
    </row>
    <row r="296" spans="1:7" ht="30" x14ac:dyDescent="0.25">
      <c r="A296" s="3"/>
      <c r="B296" s="157" t="s">
        <v>146</v>
      </c>
      <c r="C296" s="107" t="s">
        <v>12</v>
      </c>
      <c r="D296" s="158">
        <v>1.03</v>
      </c>
      <c r="E296" s="152" t="s">
        <v>1097</v>
      </c>
      <c r="F296" s="156"/>
      <c r="G296" s="107"/>
    </row>
    <row r="297" spans="1:7" ht="30" x14ac:dyDescent="0.25">
      <c r="A297" s="3"/>
      <c r="B297" s="157" t="s">
        <v>938</v>
      </c>
      <c r="C297" s="107" t="s">
        <v>12</v>
      </c>
      <c r="D297" s="107">
        <v>0.9</v>
      </c>
      <c r="E297" s="152" t="s">
        <v>1097</v>
      </c>
      <c r="F297" s="156"/>
      <c r="G297" s="107"/>
    </row>
    <row r="298" spans="1:7" x14ac:dyDescent="0.25">
      <c r="A298" s="3">
        <f>A295+1</f>
        <v>195</v>
      </c>
      <c r="B298" s="154" t="s">
        <v>939</v>
      </c>
      <c r="C298" s="107" t="s">
        <v>130</v>
      </c>
      <c r="D298" s="158">
        <v>18.899999999999999</v>
      </c>
      <c r="E298" s="155">
        <v>49.62</v>
      </c>
      <c r="F298" s="156">
        <f t="shared" ref="F298" si="96">D298*E298</f>
        <v>937.82</v>
      </c>
      <c r="G298" s="107" t="s">
        <v>523</v>
      </c>
    </row>
    <row r="299" spans="1:7" ht="30" x14ac:dyDescent="0.25">
      <c r="A299" s="3">
        <f>A298+1</f>
        <v>196</v>
      </c>
      <c r="B299" s="159" t="s">
        <v>148</v>
      </c>
      <c r="C299" s="150" t="s">
        <v>12</v>
      </c>
      <c r="D299" s="151">
        <v>1.1000000000000001</v>
      </c>
      <c r="E299" s="160">
        <v>5091.88</v>
      </c>
      <c r="F299" s="153">
        <f t="shared" ref="F299" si="97">D299*E299</f>
        <v>5601.07</v>
      </c>
      <c r="G299" s="150" t="s">
        <v>524</v>
      </c>
    </row>
    <row r="300" spans="1:7" x14ac:dyDescent="0.25">
      <c r="A300" s="82"/>
      <c r="B300" s="47" t="s">
        <v>149</v>
      </c>
      <c r="C300" s="47"/>
      <c r="D300" s="47"/>
      <c r="E300" s="54"/>
      <c r="F300" s="71">
        <f>SUM(F302:F390)</f>
        <v>6908276.5800000001</v>
      </c>
      <c r="G300" s="46"/>
    </row>
    <row r="301" spans="1:7" x14ac:dyDescent="0.25">
      <c r="A301" s="3"/>
      <c r="B301" s="28" t="s">
        <v>150</v>
      </c>
      <c r="C301" s="35"/>
      <c r="D301" s="35"/>
      <c r="E301" s="52"/>
      <c r="F301" s="70"/>
      <c r="G301" s="35"/>
    </row>
    <row r="302" spans="1:7" x14ac:dyDescent="0.25">
      <c r="A302" s="161">
        <f>A299+1</f>
        <v>197</v>
      </c>
      <c r="B302" s="173" t="s">
        <v>1058</v>
      </c>
      <c r="C302" s="35" t="s">
        <v>12</v>
      </c>
      <c r="D302" s="35">
        <v>926</v>
      </c>
      <c r="E302" s="62">
        <v>156.6</v>
      </c>
      <c r="F302" s="70">
        <f t="shared" ref="F302" si="98">D302*E302</f>
        <v>145011.6</v>
      </c>
      <c r="G302" s="35" t="s">
        <v>525</v>
      </c>
    </row>
    <row r="303" spans="1:7" x14ac:dyDescent="0.25">
      <c r="A303" s="162"/>
      <c r="B303" s="173"/>
      <c r="C303" s="35" t="s">
        <v>13</v>
      </c>
      <c r="D303" s="35">
        <v>1880</v>
      </c>
      <c r="E303" s="52"/>
      <c r="F303" s="70"/>
      <c r="G303" s="35"/>
    </row>
    <row r="304" spans="1:7" ht="75" x14ac:dyDescent="0.25">
      <c r="A304" s="3">
        <f>A302+1</f>
        <v>198</v>
      </c>
      <c r="B304" s="29" t="s">
        <v>64</v>
      </c>
      <c r="C304" s="35" t="s">
        <v>12</v>
      </c>
      <c r="D304" s="35">
        <v>722</v>
      </c>
      <c r="E304" s="62">
        <v>14.59</v>
      </c>
      <c r="F304" s="70">
        <f t="shared" ref="F304" si="99">D304*E304</f>
        <v>10533.98</v>
      </c>
      <c r="G304" s="35" t="s">
        <v>526</v>
      </c>
    </row>
    <row r="305" spans="1:7" x14ac:dyDescent="0.25">
      <c r="A305" s="3">
        <f>A304+1</f>
        <v>199</v>
      </c>
      <c r="B305" s="29" t="s">
        <v>1059</v>
      </c>
      <c r="C305" s="35" t="s">
        <v>12</v>
      </c>
      <c r="D305" s="35">
        <v>163</v>
      </c>
      <c r="E305" s="62">
        <v>206.29</v>
      </c>
      <c r="F305" s="70">
        <f t="shared" ref="F305:F309" si="100">D305*E305</f>
        <v>33625.269999999997</v>
      </c>
      <c r="G305" s="35" t="s">
        <v>527</v>
      </c>
    </row>
    <row r="306" spans="1:7" ht="45" x14ac:dyDescent="0.25">
      <c r="A306" s="3">
        <f t="shared" ref="A306:A309" si="101">A305+1</f>
        <v>200</v>
      </c>
      <c r="B306" s="29" t="s">
        <v>65</v>
      </c>
      <c r="C306" s="35" t="s">
        <v>12</v>
      </c>
      <c r="D306" s="35">
        <v>151</v>
      </c>
      <c r="E306" s="62">
        <v>9.5500000000000007</v>
      </c>
      <c r="F306" s="70">
        <f t="shared" si="100"/>
        <v>1442.05</v>
      </c>
      <c r="G306" s="35" t="s">
        <v>528</v>
      </c>
    </row>
    <row r="307" spans="1:7" x14ac:dyDescent="0.25">
      <c r="A307" s="3">
        <f t="shared" si="101"/>
        <v>201</v>
      </c>
      <c r="B307" s="29" t="s">
        <v>66</v>
      </c>
      <c r="C307" s="35" t="s">
        <v>12</v>
      </c>
      <c r="D307" s="35">
        <v>75</v>
      </c>
      <c r="E307" s="62">
        <v>13.78</v>
      </c>
      <c r="F307" s="70">
        <f t="shared" si="100"/>
        <v>1033.5</v>
      </c>
      <c r="G307" s="35" t="s">
        <v>529</v>
      </c>
    </row>
    <row r="308" spans="1:7" ht="45" x14ac:dyDescent="0.25">
      <c r="A308" s="3">
        <f t="shared" si="101"/>
        <v>202</v>
      </c>
      <c r="B308" s="29" t="s">
        <v>67</v>
      </c>
      <c r="C308" s="35" t="s">
        <v>51</v>
      </c>
      <c r="D308" s="35">
        <v>2093</v>
      </c>
      <c r="E308" s="62">
        <v>4.8499999999999996</v>
      </c>
      <c r="F308" s="70">
        <f t="shared" si="100"/>
        <v>10151.049999999999</v>
      </c>
      <c r="G308" s="35" t="s">
        <v>530</v>
      </c>
    </row>
    <row r="309" spans="1:7" ht="45" x14ac:dyDescent="0.25">
      <c r="A309" s="3">
        <f t="shared" si="101"/>
        <v>203</v>
      </c>
      <c r="B309" s="29" t="s">
        <v>151</v>
      </c>
      <c r="C309" s="35" t="s">
        <v>51</v>
      </c>
      <c r="D309" s="35">
        <v>1465</v>
      </c>
      <c r="E309" s="62">
        <v>4.8499999999999996</v>
      </c>
      <c r="F309" s="70">
        <f t="shared" si="100"/>
        <v>7105.25</v>
      </c>
      <c r="G309" s="35" t="s">
        <v>530</v>
      </c>
    </row>
    <row r="310" spans="1:7" x14ac:dyDescent="0.25">
      <c r="A310" s="3"/>
      <c r="B310" s="28" t="s">
        <v>70</v>
      </c>
      <c r="C310" s="35"/>
      <c r="D310" s="35"/>
      <c r="E310" s="62"/>
      <c r="F310" s="70"/>
      <c r="G310" s="35"/>
    </row>
    <row r="311" spans="1:7" ht="30" x14ac:dyDescent="0.25">
      <c r="A311" s="3">
        <f>A309+1</f>
        <v>204</v>
      </c>
      <c r="B311" s="73" t="s">
        <v>152</v>
      </c>
      <c r="C311" s="35" t="s">
        <v>51</v>
      </c>
      <c r="D311" s="35">
        <v>1465</v>
      </c>
      <c r="E311" s="62">
        <v>29.96</v>
      </c>
      <c r="F311" s="70">
        <f t="shared" ref="F311:F312" si="102">D311*E311</f>
        <v>43891.4</v>
      </c>
      <c r="G311" s="35" t="s">
        <v>531</v>
      </c>
    </row>
    <row r="312" spans="1:7" ht="30" x14ac:dyDescent="0.25">
      <c r="A312" s="3">
        <f>A311+1</f>
        <v>205</v>
      </c>
      <c r="B312" s="73" t="s">
        <v>99</v>
      </c>
      <c r="C312" s="35" t="s">
        <v>12</v>
      </c>
      <c r="D312" s="35">
        <v>220</v>
      </c>
      <c r="E312" s="62">
        <v>15.08</v>
      </c>
      <c r="F312" s="70">
        <f t="shared" si="102"/>
        <v>3317.6</v>
      </c>
      <c r="G312" s="35" t="s">
        <v>532</v>
      </c>
    </row>
    <row r="313" spans="1:7" x14ac:dyDescent="0.25">
      <c r="A313" s="3"/>
      <c r="B313" s="74" t="s">
        <v>83</v>
      </c>
      <c r="C313" s="35"/>
      <c r="D313" s="35"/>
      <c r="E313" s="62"/>
      <c r="F313" s="70"/>
      <c r="G313" s="35"/>
    </row>
    <row r="314" spans="1:7" ht="60" x14ac:dyDescent="0.25">
      <c r="A314" s="3">
        <f>A312+1</f>
        <v>206</v>
      </c>
      <c r="B314" s="73" t="s">
        <v>1060</v>
      </c>
      <c r="C314" s="35" t="s">
        <v>13</v>
      </c>
      <c r="D314" s="35">
        <v>344</v>
      </c>
      <c r="E314" s="62">
        <v>42.67</v>
      </c>
      <c r="F314" s="70">
        <f t="shared" ref="F314" si="103">D314*E314</f>
        <v>14678.48</v>
      </c>
      <c r="G314" s="35" t="s">
        <v>533</v>
      </c>
    </row>
    <row r="315" spans="1:7" ht="45" x14ac:dyDescent="0.25">
      <c r="A315" s="3">
        <f>A314+1</f>
        <v>207</v>
      </c>
      <c r="B315" s="73" t="s">
        <v>84</v>
      </c>
      <c r="C315" s="35" t="s">
        <v>13</v>
      </c>
      <c r="D315" s="35">
        <v>462</v>
      </c>
      <c r="E315" s="62">
        <v>18.559999999999999</v>
      </c>
      <c r="F315" s="70">
        <f t="shared" ref="F315:F317" si="104">D315*E315</f>
        <v>8574.7199999999993</v>
      </c>
      <c r="G315" s="35" t="s">
        <v>534</v>
      </c>
    </row>
    <row r="316" spans="1:7" ht="45" x14ac:dyDescent="0.25">
      <c r="A316" s="3">
        <f>A315+1</f>
        <v>208</v>
      </c>
      <c r="B316" s="73" t="s">
        <v>1042</v>
      </c>
      <c r="C316" s="35" t="s">
        <v>13</v>
      </c>
      <c r="D316" s="39">
        <v>1.5</v>
      </c>
      <c r="E316" s="62">
        <v>12490.77</v>
      </c>
      <c r="F316" s="70">
        <f t="shared" si="104"/>
        <v>18736.16</v>
      </c>
      <c r="G316" s="35" t="s">
        <v>535</v>
      </c>
    </row>
    <row r="317" spans="1:7" ht="60" x14ac:dyDescent="0.25">
      <c r="A317" s="3">
        <f>A316+1</f>
        <v>209</v>
      </c>
      <c r="B317" s="73" t="s">
        <v>153</v>
      </c>
      <c r="C317" s="35" t="s">
        <v>51</v>
      </c>
      <c r="D317" s="35">
        <v>2511</v>
      </c>
      <c r="E317" s="62">
        <v>325.8</v>
      </c>
      <c r="F317" s="70">
        <f t="shared" si="104"/>
        <v>818083.8</v>
      </c>
      <c r="G317" s="35" t="s">
        <v>536</v>
      </c>
    </row>
    <row r="318" spans="1:7" x14ac:dyDescent="0.25">
      <c r="A318" s="3"/>
      <c r="B318" s="73" t="s">
        <v>86</v>
      </c>
      <c r="C318" s="35" t="s">
        <v>12</v>
      </c>
      <c r="D318" s="35">
        <v>231</v>
      </c>
      <c r="E318" s="52"/>
      <c r="F318" s="70"/>
      <c r="G318" s="35"/>
    </row>
    <row r="319" spans="1:7" x14ac:dyDescent="0.25">
      <c r="A319" s="3"/>
      <c r="B319" s="73" t="s">
        <v>915</v>
      </c>
      <c r="C319" s="35" t="s">
        <v>12</v>
      </c>
      <c r="D319" s="35">
        <v>134</v>
      </c>
      <c r="E319" s="52"/>
      <c r="F319" s="70"/>
      <c r="G319" s="35"/>
    </row>
    <row r="320" spans="1:7" x14ac:dyDescent="0.25">
      <c r="A320" s="3"/>
      <c r="B320" s="73" t="s">
        <v>916</v>
      </c>
      <c r="C320" s="35" t="s">
        <v>12</v>
      </c>
      <c r="D320" s="35">
        <v>83</v>
      </c>
      <c r="E320" s="52"/>
      <c r="F320" s="70"/>
      <c r="G320" s="35"/>
    </row>
    <row r="321" spans="1:7" x14ac:dyDescent="0.25">
      <c r="A321" s="3"/>
      <c r="B321" s="73" t="s">
        <v>87</v>
      </c>
      <c r="C321" s="35" t="s">
        <v>13</v>
      </c>
      <c r="D321" s="39">
        <v>13.9</v>
      </c>
      <c r="E321" s="52"/>
      <c r="F321" s="70"/>
      <c r="G321" s="35"/>
    </row>
    <row r="322" spans="1:7" x14ac:dyDescent="0.25">
      <c r="A322" s="3"/>
      <c r="B322" s="73" t="s">
        <v>88</v>
      </c>
      <c r="C322" s="35" t="s">
        <v>13</v>
      </c>
      <c r="D322" s="35">
        <v>40.200000000000003</v>
      </c>
      <c r="E322" s="52"/>
      <c r="F322" s="70"/>
      <c r="G322" s="35"/>
    </row>
    <row r="323" spans="1:7" ht="30" x14ac:dyDescent="0.25">
      <c r="A323" s="3">
        <f>A317+1</f>
        <v>210</v>
      </c>
      <c r="B323" s="73" t="s">
        <v>1043</v>
      </c>
      <c r="C323" s="35" t="s">
        <v>13</v>
      </c>
      <c r="D323" s="35">
        <v>0.8</v>
      </c>
      <c r="E323" s="62">
        <v>12487.58</v>
      </c>
      <c r="F323" s="70">
        <f t="shared" ref="F323" si="105">D323*E323</f>
        <v>9990.06</v>
      </c>
      <c r="G323" s="35" t="s">
        <v>537</v>
      </c>
    </row>
    <row r="324" spans="1:7" ht="90" x14ac:dyDescent="0.25">
      <c r="A324" s="3">
        <f>A323+1</f>
        <v>211</v>
      </c>
      <c r="B324" s="73" t="s">
        <v>90</v>
      </c>
      <c r="C324" s="35" t="s">
        <v>51</v>
      </c>
      <c r="D324" s="35">
        <v>2511</v>
      </c>
      <c r="E324" s="62">
        <v>653.21</v>
      </c>
      <c r="F324" s="70">
        <f t="shared" ref="F324:F326" si="106">D324*E324</f>
        <v>1640210.31</v>
      </c>
      <c r="G324" s="35" t="s">
        <v>538</v>
      </c>
    </row>
    <row r="325" spans="1:7" ht="30" x14ac:dyDescent="0.25">
      <c r="A325" s="3">
        <f>A324+1</f>
        <v>212</v>
      </c>
      <c r="B325" s="73" t="s">
        <v>1041</v>
      </c>
      <c r="C325" s="35" t="s">
        <v>13</v>
      </c>
      <c r="D325" s="35">
        <v>0.8</v>
      </c>
      <c r="E325" s="62">
        <v>12487.58</v>
      </c>
      <c r="F325" s="70">
        <f t="shared" si="106"/>
        <v>9990.06</v>
      </c>
      <c r="G325" s="35" t="s">
        <v>539</v>
      </c>
    </row>
    <row r="326" spans="1:7" ht="75" x14ac:dyDescent="0.25">
      <c r="A326" s="134">
        <f>A325+1</f>
        <v>213</v>
      </c>
      <c r="B326" s="136" t="s">
        <v>913</v>
      </c>
      <c r="C326" s="89" t="s">
        <v>51</v>
      </c>
      <c r="D326" s="89">
        <v>2511</v>
      </c>
      <c r="E326" s="91">
        <v>420.07</v>
      </c>
      <c r="F326" s="92">
        <f t="shared" si="106"/>
        <v>1054795.77</v>
      </c>
      <c r="G326" s="89" t="s">
        <v>540</v>
      </c>
    </row>
    <row r="327" spans="1:7" x14ac:dyDescent="0.25">
      <c r="A327" s="3"/>
      <c r="B327" s="28" t="s">
        <v>77</v>
      </c>
      <c r="C327" s="35"/>
      <c r="D327" s="35"/>
      <c r="E327" s="62"/>
      <c r="F327" s="70"/>
      <c r="G327" s="35"/>
    </row>
    <row r="328" spans="1:7" ht="45" x14ac:dyDescent="0.25">
      <c r="A328" s="3">
        <f>A326+1</f>
        <v>214</v>
      </c>
      <c r="B328" s="29" t="s">
        <v>1049</v>
      </c>
      <c r="C328" s="35" t="s">
        <v>12</v>
      </c>
      <c r="D328" s="35">
        <v>827</v>
      </c>
      <c r="E328" s="62">
        <v>402.32</v>
      </c>
      <c r="F328" s="70">
        <f t="shared" ref="F328" si="107">D328*E328</f>
        <v>332718.64</v>
      </c>
      <c r="G328" s="35" t="s">
        <v>541</v>
      </c>
    </row>
    <row r="329" spans="1:7" ht="60" x14ac:dyDescent="0.25">
      <c r="A329" s="3">
        <f>A328+1</f>
        <v>215</v>
      </c>
      <c r="B329" s="29" t="s">
        <v>78</v>
      </c>
      <c r="C329" s="35" t="s">
        <v>51</v>
      </c>
      <c r="D329" s="35">
        <v>1659</v>
      </c>
      <c r="E329" s="62">
        <v>217.04</v>
      </c>
      <c r="F329" s="70">
        <f t="shared" ref="F329:F334" si="108">D329*E329</f>
        <v>360069.36</v>
      </c>
      <c r="G329" s="35" t="s">
        <v>542</v>
      </c>
    </row>
    <row r="330" spans="1:7" ht="60" x14ac:dyDescent="0.25">
      <c r="A330" s="3">
        <f t="shared" ref="A330:A335" si="109">A329+1</f>
        <v>216</v>
      </c>
      <c r="B330" s="29" t="s">
        <v>79</v>
      </c>
      <c r="C330" s="35" t="s">
        <v>51</v>
      </c>
      <c r="D330" s="35">
        <v>1554</v>
      </c>
      <c r="E330" s="62">
        <v>177.48</v>
      </c>
      <c r="F330" s="70">
        <f t="shared" si="108"/>
        <v>275803.92</v>
      </c>
      <c r="G330" s="35" t="s">
        <v>543</v>
      </c>
    </row>
    <row r="331" spans="1:7" ht="30" x14ac:dyDescent="0.25">
      <c r="A331" s="3">
        <f t="shared" si="109"/>
        <v>217</v>
      </c>
      <c r="B331" s="29" t="s">
        <v>1040</v>
      </c>
      <c r="C331" s="35" t="s">
        <v>13</v>
      </c>
      <c r="D331" s="35">
        <v>0.8</v>
      </c>
      <c r="E331" s="62">
        <v>12487.58</v>
      </c>
      <c r="F331" s="70">
        <f t="shared" si="108"/>
        <v>9990.06</v>
      </c>
      <c r="G331" s="35" t="s">
        <v>544</v>
      </c>
    </row>
    <row r="332" spans="1:7" ht="90" x14ac:dyDescent="0.25">
      <c r="A332" s="3">
        <f t="shared" si="109"/>
        <v>218</v>
      </c>
      <c r="B332" s="29" t="s">
        <v>80</v>
      </c>
      <c r="C332" s="35" t="s">
        <v>51</v>
      </c>
      <c r="D332" s="35">
        <v>1313</v>
      </c>
      <c r="E332" s="62">
        <v>803.85</v>
      </c>
      <c r="F332" s="70">
        <f t="shared" si="108"/>
        <v>1055455.05</v>
      </c>
      <c r="G332" s="35" t="s">
        <v>545</v>
      </c>
    </row>
    <row r="333" spans="1:7" ht="30" x14ac:dyDescent="0.25">
      <c r="A333" s="3">
        <f>A332+1</f>
        <v>219</v>
      </c>
      <c r="B333" s="29" t="s">
        <v>1041</v>
      </c>
      <c r="C333" s="35" t="s">
        <v>13</v>
      </c>
      <c r="D333" s="35">
        <v>0.4</v>
      </c>
      <c r="E333" s="62">
        <v>12503.53</v>
      </c>
      <c r="F333" s="70">
        <f t="shared" si="108"/>
        <v>5001.41</v>
      </c>
      <c r="G333" s="35" t="s">
        <v>546</v>
      </c>
    </row>
    <row r="334" spans="1:7" ht="75" x14ac:dyDescent="0.25">
      <c r="A334" s="134">
        <f t="shared" si="109"/>
        <v>220</v>
      </c>
      <c r="B334" s="136" t="s">
        <v>913</v>
      </c>
      <c r="C334" s="89" t="s">
        <v>51</v>
      </c>
      <c r="D334" s="89">
        <v>1313</v>
      </c>
      <c r="E334" s="91">
        <v>420.07</v>
      </c>
      <c r="F334" s="92">
        <f t="shared" si="108"/>
        <v>551551.91</v>
      </c>
      <c r="G334" s="89" t="s">
        <v>547</v>
      </c>
    </row>
    <row r="335" spans="1:7" x14ac:dyDescent="0.25">
      <c r="A335" s="3">
        <f t="shared" si="109"/>
        <v>221</v>
      </c>
      <c r="B335" s="73" t="s">
        <v>155</v>
      </c>
      <c r="C335" s="35" t="s">
        <v>51</v>
      </c>
      <c r="D335" s="35">
        <v>2482</v>
      </c>
      <c r="E335" s="62">
        <v>12.76</v>
      </c>
      <c r="F335" s="70">
        <f t="shared" ref="F335" si="110">D335*E335</f>
        <v>31670.32</v>
      </c>
      <c r="G335" s="35" t="s">
        <v>548</v>
      </c>
    </row>
    <row r="336" spans="1:7" x14ac:dyDescent="0.25">
      <c r="A336" s="3"/>
      <c r="B336" s="28" t="s">
        <v>97</v>
      </c>
      <c r="C336" s="2"/>
      <c r="D336" s="2"/>
      <c r="E336" s="62"/>
      <c r="F336" s="70"/>
      <c r="G336" s="35"/>
    </row>
    <row r="337" spans="1:7" ht="30" x14ac:dyDescent="0.25">
      <c r="A337" s="3">
        <f>A335+1</f>
        <v>222</v>
      </c>
      <c r="B337" s="73" t="s">
        <v>75</v>
      </c>
      <c r="C337" s="35" t="s">
        <v>51</v>
      </c>
      <c r="D337" s="35">
        <v>1167</v>
      </c>
      <c r="E337" s="62">
        <v>0.6</v>
      </c>
      <c r="F337" s="70">
        <f t="shared" ref="F337" si="111">D337*E337</f>
        <v>700.2</v>
      </c>
      <c r="G337" s="35" t="s">
        <v>549</v>
      </c>
    </row>
    <row r="338" spans="1:7" ht="30" x14ac:dyDescent="0.25">
      <c r="A338" s="3">
        <f>A337+1</f>
        <v>223</v>
      </c>
      <c r="B338" s="73" t="s">
        <v>156</v>
      </c>
      <c r="C338" s="35" t="s">
        <v>51</v>
      </c>
      <c r="D338" s="35">
        <v>1167</v>
      </c>
      <c r="E338" s="62">
        <v>29.96</v>
      </c>
      <c r="F338" s="70">
        <f t="shared" ref="F338:F340" si="112">D338*E338</f>
        <v>34963.32</v>
      </c>
      <c r="G338" s="35" t="s">
        <v>550</v>
      </c>
    </row>
    <row r="339" spans="1:7" ht="30" x14ac:dyDescent="0.25">
      <c r="A339" s="3">
        <f t="shared" ref="A339:A355" si="113">A338+1</f>
        <v>224</v>
      </c>
      <c r="B339" s="73" t="s">
        <v>99</v>
      </c>
      <c r="C339" s="35" t="s">
        <v>12</v>
      </c>
      <c r="D339" s="35">
        <v>175</v>
      </c>
      <c r="E339" s="62">
        <v>15.06</v>
      </c>
      <c r="F339" s="70">
        <f t="shared" si="112"/>
        <v>2635.5</v>
      </c>
      <c r="G339" s="35" t="s">
        <v>551</v>
      </c>
    </row>
    <row r="340" spans="1:7" ht="30" x14ac:dyDescent="0.25">
      <c r="A340" s="3">
        <f t="shared" si="113"/>
        <v>225</v>
      </c>
      <c r="B340" s="73" t="s">
        <v>940</v>
      </c>
      <c r="C340" s="35" t="s">
        <v>12</v>
      </c>
      <c r="D340" s="35">
        <v>21</v>
      </c>
      <c r="E340" s="62">
        <v>1148.28</v>
      </c>
      <c r="F340" s="70">
        <f t="shared" si="112"/>
        <v>24113.88</v>
      </c>
      <c r="G340" s="35" t="s">
        <v>552</v>
      </c>
    </row>
    <row r="341" spans="1:7" ht="45" x14ac:dyDescent="0.25">
      <c r="A341" s="3">
        <f t="shared" si="113"/>
        <v>226</v>
      </c>
      <c r="B341" s="75" t="s">
        <v>157</v>
      </c>
      <c r="C341" s="28" t="s">
        <v>112</v>
      </c>
      <c r="D341" s="40">
        <v>19.11</v>
      </c>
      <c r="E341" s="62"/>
      <c r="F341" s="70"/>
      <c r="G341" s="35"/>
    </row>
    <row r="342" spans="1:7" ht="45" x14ac:dyDescent="0.25">
      <c r="A342" s="3">
        <f t="shared" si="113"/>
        <v>227</v>
      </c>
      <c r="B342" s="38" t="s">
        <v>113</v>
      </c>
      <c r="C342" s="35" t="s">
        <v>12</v>
      </c>
      <c r="D342" s="35">
        <v>18</v>
      </c>
      <c r="E342" s="62">
        <v>30.12</v>
      </c>
      <c r="F342" s="70">
        <f t="shared" ref="F342" si="114">D342*E342</f>
        <v>542.16</v>
      </c>
      <c r="G342" s="35" t="s">
        <v>553</v>
      </c>
    </row>
    <row r="343" spans="1:7" ht="60" x14ac:dyDescent="0.25">
      <c r="A343" s="3">
        <f>A342+1</f>
        <v>228</v>
      </c>
      <c r="B343" s="29" t="s">
        <v>114</v>
      </c>
      <c r="C343" s="35" t="s">
        <v>12</v>
      </c>
      <c r="D343" s="35">
        <v>72</v>
      </c>
      <c r="E343" s="62">
        <v>44.04</v>
      </c>
      <c r="F343" s="70">
        <f t="shared" ref="F343:F346" si="115">D343*E343</f>
        <v>3170.88</v>
      </c>
      <c r="G343" s="35" t="s">
        <v>554</v>
      </c>
    </row>
    <row r="344" spans="1:7" ht="45" x14ac:dyDescent="0.25">
      <c r="A344" s="3">
        <f t="shared" si="113"/>
        <v>229</v>
      </c>
      <c r="B344" s="29" t="s">
        <v>115</v>
      </c>
      <c r="C344" s="35" t="s">
        <v>12</v>
      </c>
      <c r="D344" s="35">
        <v>2</v>
      </c>
      <c r="E344" s="62">
        <v>194.57</v>
      </c>
      <c r="F344" s="70">
        <f t="shared" si="115"/>
        <v>389.14</v>
      </c>
      <c r="G344" s="35" t="s">
        <v>555</v>
      </c>
    </row>
    <row r="345" spans="1:7" x14ac:dyDescent="0.25">
      <c r="A345" s="3">
        <f t="shared" si="113"/>
        <v>230</v>
      </c>
      <c r="B345" s="29" t="s">
        <v>116</v>
      </c>
      <c r="C345" s="35" t="s">
        <v>12</v>
      </c>
      <c r="D345" s="35">
        <v>34.299999999999997</v>
      </c>
      <c r="E345" s="62">
        <v>1672.58</v>
      </c>
      <c r="F345" s="70">
        <f t="shared" si="115"/>
        <v>57369.49</v>
      </c>
      <c r="G345" s="35" t="s">
        <v>556</v>
      </c>
    </row>
    <row r="346" spans="1:7" ht="30" x14ac:dyDescent="0.25">
      <c r="A346" s="3">
        <f t="shared" si="113"/>
        <v>231</v>
      </c>
      <c r="B346" s="29" t="s">
        <v>941</v>
      </c>
      <c r="C346" s="35" t="s">
        <v>12</v>
      </c>
      <c r="D346" s="39">
        <v>1.5</v>
      </c>
      <c r="E346" s="62">
        <v>1526.79</v>
      </c>
      <c r="F346" s="70">
        <f t="shared" si="115"/>
        <v>2290.19</v>
      </c>
      <c r="G346" s="35" t="s">
        <v>557</v>
      </c>
    </row>
    <row r="347" spans="1:7" ht="60" x14ac:dyDescent="0.25">
      <c r="A347" s="3">
        <f>A346+1</f>
        <v>232</v>
      </c>
      <c r="B347" s="63" t="s">
        <v>942</v>
      </c>
      <c r="C347" s="35" t="s">
        <v>12</v>
      </c>
      <c r="D347" s="39">
        <v>5.25</v>
      </c>
      <c r="E347" s="62">
        <v>17835.45</v>
      </c>
      <c r="F347" s="70">
        <f t="shared" ref="F347" si="116">D347*E347</f>
        <v>93636.11</v>
      </c>
      <c r="G347" s="35" t="s">
        <v>558</v>
      </c>
    </row>
    <row r="348" spans="1:7" ht="30" x14ac:dyDescent="0.25">
      <c r="A348" s="3">
        <f t="shared" si="113"/>
        <v>233</v>
      </c>
      <c r="B348" s="29" t="s">
        <v>118</v>
      </c>
      <c r="C348" s="35" t="s">
        <v>12</v>
      </c>
      <c r="D348" s="39">
        <v>1.7</v>
      </c>
      <c r="E348" s="62">
        <v>5095.97</v>
      </c>
      <c r="F348" s="70">
        <f t="shared" ref="F348" si="117">D348*E348</f>
        <v>8663.15</v>
      </c>
      <c r="G348" s="35" t="s">
        <v>559</v>
      </c>
    </row>
    <row r="349" spans="1:7" ht="45" x14ac:dyDescent="0.25">
      <c r="A349" s="3">
        <f t="shared" si="113"/>
        <v>234</v>
      </c>
      <c r="B349" s="63" t="s">
        <v>943</v>
      </c>
      <c r="C349" s="35" t="s">
        <v>12</v>
      </c>
      <c r="D349" s="39">
        <v>2.02</v>
      </c>
      <c r="E349" s="62">
        <v>8773.19</v>
      </c>
      <c r="F349" s="70">
        <f t="shared" ref="F349" si="118">D349*E349</f>
        <v>17721.84</v>
      </c>
      <c r="G349" s="35" t="s">
        <v>560</v>
      </c>
    </row>
    <row r="350" spans="1:7" ht="30" x14ac:dyDescent="0.25">
      <c r="A350" s="3">
        <f t="shared" si="113"/>
        <v>235</v>
      </c>
      <c r="B350" s="63" t="s">
        <v>932</v>
      </c>
      <c r="C350" s="35" t="s">
        <v>12</v>
      </c>
      <c r="D350" s="39">
        <v>3.92</v>
      </c>
      <c r="E350" s="62">
        <v>8771.61</v>
      </c>
      <c r="F350" s="70">
        <f t="shared" ref="F350" si="119">D350*E350</f>
        <v>34384.71</v>
      </c>
      <c r="G350" s="35" t="s">
        <v>560</v>
      </c>
    </row>
    <row r="351" spans="1:7" ht="45" x14ac:dyDescent="0.25">
      <c r="A351" s="3">
        <f>A350+1</f>
        <v>236</v>
      </c>
      <c r="B351" s="29" t="s">
        <v>119</v>
      </c>
      <c r="C351" s="35" t="s">
        <v>51</v>
      </c>
      <c r="D351" s="35">
        <v>73.3</v>
      </c>
      <c r="E351" s="62">
        <v>359.52</v>
      </c>
      <c r="F351" s="70">
        <f t="shared" ref="F351:F352" si="120">D351*E351</f>
        <v>26352.82</v>
      </c>
      <c r="G351" s="35" t="s">
        <v>561</v>
      </c>
    </row>
    <row r="352" spans="1:7" ht="30" x14ac:dyDescent="0.25">
      <c r="A352" s="3">
        <f t="shared" si="113"/>
        <v>237</v>
      </c>
      <c r="B352" s="29" t="s">
        <v>120</v>
      </c>
      <c r="C352" s="35" t="s">
        <v>51</v>
      </c>
      <c r="D352" s="39">
        <v>15.5</v>
      </c>
      <c r="E352" s="62">
        <v>614.05999999999995</v>
      </c>
      <c r="F352" s="70">
        <f t="shared" si="120"/>
        <v>9517.93</v>
      </c>
      <c r="G352" s="35" t="s">
        <v>562</v>
      </c>
    </row>
    <row r="353" spans="1:7" ht="30" x14ac:dyDescent="0.25">
      <c r="A353" s="3">
        <f t="shared" si="113"/>
        <v>238</v>
      </c>
      <c r="B353" s="29" t="s">
        <v>121</v>
      </c>
      <c r="C353" s="35" t="s">
        <v>12</v>
      </c>
      <c r="D353" s="37">
        <v>1</v>
      </c>
      <c r="E353" s="53" t="s">
        <v>563</v>
      </c>
      <c r="F353" s="70"/>
      <c r="G353" s="35"/>
    </row>
    <row r="354" spans="1:7" ht="45" x14ac:dyDescent="0.25">
      <c r="A354" s="3">
        <f t="shared" si="113"/>
        <v>239</v>
      </c>
      <c r="B354" s="29" t="s">
        <v>122</v>
      </c>
      <c r="C354" s="35" t="s">
        <v>12</v>
      </c>
      <c r="D354" s="35">
        <v>90</v>
      </c>
      <c r="E354" s="62">
        <v>22.4</v>
      </c>
      <c r="F354" s="70">
        <f t="shared" ref="F354" si="121">D354*E354</f>
        <v>2016</v>
      </c>
      <c r="G354" s="35" t="s">
        <v>564</v>
      </c>
    </row>
    <row r="355" spans="1:7" ht="30" x14ac:dyDescent="0.25">
      <c r="A355" s="3">
        <f t="shared" si="113"/>
        <v>240</v>
      </c>
      <c r="B355" s="29" t="s">
        <v>123</v>
      </c>
      <c r="C355" s="35" t="s">
        <v>12</v>
      </c>
      <c r="D355" s="35">
        <v>2</v>
      </c>
      <c r="E355" s="62">
        <v>98.88</v>
      </c>
      <c r="F355" s="70">
        <f t="shared" ref="F355:F356" si="122">D355*E355</f>
        <v>197.76</v>
      </c>
      <c r="G355" s="35" t="s">
        <v>565</v>
      </c>
    </row>
    <row r="356" spans="1:7" ht="30" x14ac:dyDescent="0.25">
      <c r="A356" s="3">
        <f>A355+1</f>
        <v>241</v>
      </c>
      <c r="B356" s="29" t="s">
        <v>124</v>
      </c>
      <c r="C356" s="35" t="s">
        <v>12</v>
      </c>
      <c r="D356" s="35">
        <v>85</v>
      </c>
      <c r="E356" s="62">
        <v>35.72</v>
      </c>
      <c r="F356" s="70">
        <f t="shared" si="122"/>
        <v>3036.2</v>
      </c>
      <c r="G356" s="35" t="s">
        <v>566</v>
      </c>
    </row>
    <row r="357" spans="1:7" x14ac:dyDescent="0.25">
      <c r="A357" s="3"/>
      <c r="B357" s="31" t="s">
        <v>70</v>
      </c>
      <c r="C357" s="35"/>
      <c r="D357" s="35"/>
      <c r="E357" s="62"/>
      <c r="F357" s="70"/>
      <c r="G357" s="35"/>
    </row>
    <row r="358" spans="1:7" ht="30" x14ac:dyDescent="0.25">
      <c r="A358" s="3">
        <f>A356+1</f>
        <v>242</v>
      </c>
      <c r="B358" s="73" t="s">
        <v>125</v>
      </c>
      <c r="C358" s="35" t="s">
        <v>12</v>
      </c>
      <c r="D358" s="35">
        <v>21</v>
      </c>
      <c r="E358" s="62">
        <v>30.07</v>
      </c>
      <c r="F358" s="70">
        <f t="shared" ref="F358" si="123">D358*E358</f>
        <v>631.47</v>
      </c>
      <c r="G358" s="35" t="s">
        <v>567</v>
      </c>
    </row>
    <row r="359" spans="1:7" x14ac:dyDescent="0.25">
      <c r="A359" s="3">
        <f>A358+1</f>
        <v>243</v>
      </c>
      <c r="B359" s="73" t="s">
        <v>158</v>
      </c>
      <c r="C359" s="35" t="s">
        <v>12</v>
      </c>
      <c r="D359" s="35">
        <v>2</v>
      </c>
      <c r="E359" s="62">
        <v>159.47999999999999</v>
      </c>
      <c r="F359" s="70">
        <f t="shared" ref="F359:F362" si="124">D359*E359</f>
        <v>318.95999999999998</v>
      </c>
      <c r="G359" s="35" t="s">
        <v>568</v>
      </c>
    </row>
    <row r="360" spans="1:7" ht="30" x14ac:dyDescent="0.25">
      <c r="A360" s="3">
        <f>A359+1</f>
        <v>244</v>
      </c>
      <c r="B360" s="73" t="s">
        <v>127</v>
      </c>
      <c r="C360" s="35" t="s">
        <v>12</v>
      </c>
      <c r="D360" s="39">
        <v>1.1000000000000001</v>
      </c>
      <c r="E360" s="62">
        <v>5091.88</v>
      </c>
      <c r="F360" s="70">
        <f t="shared" si="124"/>
        <v>5601.07</v>
      </c>
      <c r="G360" s="35" t="s">
        <v>569</v>
      </c>
    </row>
    <row r="361" spans="1:7" ht="30" x14ac:dyDescent="0.25">
      <c r="A361" s="161">
        <f>A360+1</f>
        <v>245</v>
      </c>
      <c r="B361" s="172" t="s">
        <v>128</v>
      </c>
      <c r="C361" s="35" t="s">
        <v>51</v>
      </c>
      <c r="D361" s="35">
        <v>11</v>
      </c>
      <c r="E361" s="62">
        <v>545.72</v>
      </c>
      <c r="F361" s="70">
        <f t="shared" si="124"/>
        <v>6002.92</v>
      </c>
      <c r="G361" s="35" t="s">
        <v>570</v>
      </c>
    </row>
    <row r="362" spans="1:7" ht="30" x14ac:dyDescent="0.25">
      <c r="A362" s="162"/>
      <c r="B362" s="172"/>
      <c r="C362" s="35" t="s">
        <v>51</v>
      </c>
      <c r="D362" s="30">
        <v>23.8</v>
      </c>
      <c r="E362" s="62">
        <v>558.6</v>
      </c>
      <c r="F362" s="70">
        <f t="shared" si="124"/>
        <v>13294.68</v>
      </c>
      <c r="G362" s="35" t="s">
        <v>571</v>
      </c>
    </row>
    <row r="363" spans="1:7" ht="30" x14ac:dyDescent="0.25">
      <c r="A363" s="3"/>
      <c r="B363" s="29" t="s">
        <v>129</v>
      </c>
      <c r="C363" s="35" t="s">
        <v>12</v>
      </c>
      <c r="D363" s="39">
        <v>2.78</v>
      </c>
      <c r="E363" s="120" t="s">
        <v>1098</v>
      </c>
      <c r="F363" s="70"/>
      <c r="G363" s="35"/>
    </row>
    <row r="364" spans="1:7" ht="30" x14ac:dyDescent="0.25">
      <c r="A364" s="3"/>
      <c r="B364" s="29" t="s">
        <v>944</v>
      </c>
      <c r="C364" s="35" t="s">
        <v>12</v>
      </c>
      <c r="D364" s="39">
        <v>3.5</v>
      </c>
      <c r="E364" s="120" t="s">
        <v>1098</v>
      </c>
      <c r="F364" s="70"/>
      <c r="G364" s="35"/>
    </row>
    <row r="365" spans="1:7" x14ac:dyDescent="0.25">
      <c r="A365" s="3">
        <f>A361+1</f>
        <v>246</v>
      </c>
      <c r="B365" s="29" t="s">
        <v>928</v>
      </c>
      <c r="C365" s="35" t="s">
        <v>130</v>
      </c>
      <c r="D365" s="89">
        <v>76.5</v>
      </c>
      <c r="E365" s="91">
        <v>49.62</v>
      </c>
      <c r="F365" s="92">
        <f t="shared" ref="F365" si="125">D365*E365</f>
        <v>3795.93</v>
      </c>
      <c r="G365" s="89" t="s">
        <v>572</v>
      </c>
    </row>
    <row r="366" spans="1:7" ht="30" x14ac:dyDescent="0.25">
      <c r="A366" s="161">
        <f>A365+1</f>
        <v>247</v>
      </c>
      <c r="B366" s="173" t="s">
        <v>159</v>
      </c>
      <c r="C366" s="35" t="s">
        <v>51</v>
      </c>
      <c r="D366" s="90">
        <v>5.2</v>
      </c>
      <c r="E366" s="91">
        <v>737.31</v>
      </c>
      <c r="F366" s="92">
        <f t="shared" ref="F366:F367" si="126">D366*E366</f>
        <v>3834.01</v>
      </c>
      <c r="G366" s="89" t="s">
        <v>573</v>
      </c>
    </row>
    <row r="367" spans="1:7" ht="30" x14ac:dyDescent="0.25">
      <c r="A367" s="162"/>
      <c r="B367" s="173"/>
      <c r="C367" s="35" t="s">
        <v>51</v>
      </c>
      <c r="D367" s="90">
        <v>20.100000000000001</v>
      </c>
      <c r="E367" s="91">
        <v>751.87</v>
      </c>
      <c r="F367" s="92">
        <f t="shared" si="126"/>
        <v>15112.59</v>
      </c>
      <c r="G367" s="89" t="s">
        <v>574</v>
      </c>
    </row>
    <row r="368" spans="1:7" ht="30" x14ac:dyDescent="0.25">
      <c r="A368" s="3"/>
      <c r="B368" s="29" t="s">
        <v>129</v>
      </c>
      <c r="C368" s="35" t="s">
        <v>12</v>
      </c>
      <c r="D368" s="90">
        <v>3.04</v>
      </c>
      <c r="E368" s="120" t="s">
        <v>1099</v>
      </c>
      <c r="F368" s="92"/>
      <c r="G368" s="89"/>
    </row>
    <row r="369" spans="1:7" ht="30" x14ac:dyDescent="0.25">
      <c r="A369" s="3"/>
      <c r="B369" s="29" t="s">
        <v>945</v>
      </c>
      <c r="C369" s="35" t="s">
        <v>12</v>
      </c>
      <c r="D369" s="90">
        <v>2.5</v>
      </c>
      <c r="E369" s="120" t="s">
        <v>1099</v>
      </c>
      <c r="F369" s="92"/>
      <c r="G369" s="89"/>
    </row>
    <row r="370" spans="1:7" x14ac:dyDescent="0.25">
      <c r="A370" s="3">
        <f>A366+1</f>
        <v>248</v>
      </c>
      <c r="B370" s="29" t="s">
        <v>928</v>
      </c>
      <c r="C370" s="35" t="s">
        <v>130</v>
      </c>
      <c r="D370" s="90">
        <v>55.6</v>
      </c>
      <c r="E370" s="91">
        <v>49.57</v>
      </c>
      <c r="F370" s="92">
        <f t="shared" ref="F370" si="127">D370*E370</f>
        <v>2756.09</v>
      </c>
      <c r="G370" s="89" t="s">
        <v>575</v>
      </c>
    </row>
    <row r="371" spans="1:7" ht="30" x14ac:dyDescent="0.25">
      <c r="A371" s="3">
        <f>A370+1</f>
        <v>249</v>
      </c>
      <c r="B371" s="28" t="s">
        <v>137</v>
      </c>
      <c r="C371" s="28" t="s">
        <v>112</v>
      </c>
      <c r="D371" s="40">
        <v>23.08</v>
      </c>
      <c r="E371" s="52"/>
      <c r="F371" s="70"/>
      <c r="G371" s="35"/>
    </row>
    <row r="372" spans="1:7" ht="30" x14ac:dyDescent="0.25">
      <c r="A372" s="161">
        <f>A371+1</f>
        <v>250</v>
      </c>
      <c r="B372" s="172" t="s">
        <v>138</v>
      </c>
      <c r="C372" s="35" t="s">
        <v>51</v>
      </c>
      <c r="D372" s="35">
        <v>65</v>
      </c>
      <c r="E372" s="62">
        <v>774.94</v>
      </c>
      <c r="F372" s="70">
        <f t="shared" ref="F372" si="128">D372*E372</f>
        <v>50371.1</v>
      </c>
      <c r="G372" s="35" t="s">
        <v>576</v>
      </c>
    </row>
    <row r="373" spans="1:7" x14ac:dyDescent="0.25">
      <c r="A373" s="162"/>
      <c r="B373" s="172"/>
      <c r="C373" s="35" t="s">
        <v>12</v>
      </c>
      <c r="D373" s="39">
        <v>3.3</v>
      </c>
      <c r="E373" s="52"/>
      <c r="F373" s="70"/>
      <c r="G373" s="35"/>
    </row>
    <row r="374" spans="1:7" ht="30" x14ac:dyDescent="0.25">
      <c r="A374" s="161">
        <f>A372+1</f>
        <v>251</v>
      </c>
      <c r="B374" s="172" t="s">
        <v>160</v>
      </c>
      <c r="C374" s="35" t="s">
        <v>51</v>
      </c>
      <c r="D374" s="35">
        <v>1</v>
      </c>
      <c r="E374" s="62">
        <v>1058.97</v>
      </c>
      <c r="F374" s="70">
        <f t="shared" ref="F374" si="129">D374*E374</f>
        <v>1058.97</v>
      </c>
      <c r="G374" s="35" t="s">
        <v>577</v>
      </c>
    </row>
    <row r="375" spans="1:7" s="93" customFormat="1" x14ac:dyDescent="0.25">
      <c r="A375" s="162"/>
      <c r="B375" s="172"/>
      <c r="C375" s="89" t="s">
        <v>12</v>
      </c>
      <c r="D375" s="89">
        <v>0.1</v>
      </c>
      <c r="E375" s="95"/>
      <c r="F375" s="92"/>
      <c r="G375" s="89"/>
    </row>
    <row r="376" spans="1:7" s="93" customFormat="1" ht="30" x14ac:dyDescent="0.25">
      <c r="A376" s="178">
        <f>A374+1</f>
        <v>252</v>
      </c>
      <c r="B376" s="171" t="s">
        <v>161</v>
      </c>
      <c r="C376" s="89" t="s">
        <v>51</v>
      </c>
      <c r="D376" s="89">
        <v>5</v>
      </c>
      <c r="E376" s="91">
        <v>1067.9000000000001</v>
      </c>
      <c r="F376" s="92">
        <f>D376*E376</f>
        <v>5339.5</v>
      </c>
      <c r="G376" s="89" t="s">
        <v>578</v>
      </c>
    </row>
    <row r="377" spans="1:7" s="93" customFormat="1" x14ac:dyDescent="0.25">
      <c r="A377" s="179"/>
      <c r="B377" s="171"/>
      <c r="C377" s="89" t="s">
        <v>12</v>
      </c>
      <c r="D377" s="89">
        <v>0.5</v>
      </c>
      <c r="E377" s="95"/>
      <c r="F377" s="92"/>
      <c r="G377" s="89"/>
    </row>
    <row r="378" spans="1:7" s="93" customFormat="1" x14ac:dyDescent="0.25">
      <c r="A378" s="134"/>
      <c r="B378" s="138" t="s">
        <v>70</v>
      </c>
      <c r="C378" s="101"/>
      <c r="D378" s="101"/>
      <c r="E378" s="95"/>
      <c r="F378" s="92"/>
      <c r="G378" s="89"/>
    </row>
    <row r="379" spans="1:7" ht="30" x14ac:dyDescent="0.25">
      <c r="A379" s="3">
        <f>A376+1</f>
        <v>253</v>
      </c>
      <c r="B379" s="73" t="s">
        <v>125</v>
      </c>
      <c r="C379" s="35" t="s">
        <v>12</v>
      </c>
      <c r="D379" s="35">
        <v>8</v>
      </c>
      <c r="E379" s="62">
        <v>30.3</v>
      </c>
      <c r="F379" s="70">
        <f t="shared" ref="F379" si="130">D379*E379</f>
        <v>242.4</v>
      </c>
      <c r="G379" s="35" t="s">
        <v>579</v>
      </c>
    </row>
    <row r="380" spans="1:7" x14ac:dyDescent="0.25">
      <c r="A380" s="3">
        <f>A379+1</f>
        <v>254</v>
      </c>
      <c r="B380" s="73" t="s">
        <v>158</v>
      </c>
      <c r="C380" s="35" t="s">
        <v>12</v>
      </c>
      <c r="D380" s="35">
        <v>1</v>
      </c>
      <c r="E380" s="62">
        <v>153.1</v>
      </c>
      <c r="F380" s="70">
        <f t="shared" ref="F380:F382" si="131">D380*E380</f>
        <v>153.1</v>
      </c>
      <c r="G380" s="35" t="s">
        <v>580</v>
      </c>
    </row>
    <row r="381" spans="1:7" ht="30" x14ac:dyDescent="0.25">
      <c r="A381" s="161">
        <f>A380+1</f>
        <v>255</v>
      </c>
      <c r="B381" s="172" t="s">
        <v>162</v>
      </c>
      <c r="C381" s="35" t="s">
        <v>51</v>
      </c>
      <c r="D381" s="30">
        <v>4.9000000000000004</v>
      </c>
      <c r="E381" s="62">
        <v>548.1</v>
      </c>
      <c r="F381" s="70">
        <f t="shared" si="131"/>
        <v>2685.69</v>
      </c>
      <c r="G381" s="35" t="s">
        <v>581</v>
      </c>
    </row>
    <row r="382" spans="1:7" ht="30" x14ac:dyDescent="0.25">
      <c r="A382" s="162"/>
      <c r="B382" s="172"/>
      <c r="C382" s="35" t="s">
        <v>51</v>
      </c>
      <c r="D382" s="39">
        <v>17.600000000000001</v>
      </c>
      <c r="E382" s="62">
        <v>558.91999999999996</v>
      </c>
      <c r="F382" s="70">
        <f t="shared" si="131"/>
        <v>9836.99</v>
      </c>
      <c r="G382" s="35" t="s">
        <v>582</v>
      </c>
    </row>
    <row r="383" spans="1:7" ht="30" x14ac:dyDescent="0.25">
      <c r="A383" s="3"/>
      <c r="B383" s="29" t="s">
        <v>146</v>
      </c>
      <c r="C383" s="35" t="s">
        <v>12</v>
      </c>
      <c r="D383" s="39">
        <v>1.8</v>
      </c>
      <c r="E383" s="120" t="s">
        <v>1100</v>
      </c>
      <c r="F383" s="70"/>
      <c r="G383" s="35"/>
    </row>
    <row r="384" spans="1:7" ht="30" x14ac:dyDescent="0.25">
      <c r="A384" s="3"/>
      <c r="B384" s="29" t="s">
        <v>936</v>
      </c>
      <c r="C384" s="35" t="s">
        <v>12</v>
      </c>
      <c r="D384" s="39">
        <v>2.2999999999999998</v>
      </c>
      <c r="E384" s="120" t="s">
        <v>1100</v>
      </c>
      <c r="F384" s="70"/>
      <c r="G384" s="35"/>
    </row>
    <row r="385" spans="1:7" x14ac:dyDescent="0.25">
      <c r="A385" s="3">
        <f>A381+1</f>
        <v>256</v>
      </c>
      <c r="B385" s="58" t="s">
        <v>937</v>
      </c>
      <c r="C385" s="35" t="s">
        <v>130</v>
      </c>
      <c r="D385" s="90">
        <v>49.5</v>
      </c>
      <c r="E385" s="91">
        <v>49.62</v>
      </c>
      <c r="F385" s="92">
        <f t="shared" ref="F385:F386" si="132">D385*E385</f>
        <v>2456.19</v>
      </c>
      <c r="G385" s="89" t="s">
        <v>583</v>
      </c>
    </row>
    <row r="386" spans="1:7" ht="45" x14ac:dyDescent="0.25">
      <c r="A386" s="3">
        <f>A385+1</f>
        <v>257</v>
      </c>
      <c r="B386" s="29" t="s">
        <v>147</v>
      </c>
      <c r="C386" s="35" t="s">
        <v>163</v>
      </c>
      <c r="D386" s="90">
        <v>7.2</v>
      </c>
      <c r="E386" s="91">
        <v>734.51</v>
      </c>
      <c r="F386" s="92">
        <f t="shared" si="132"/>
        <v>5288.47</v>
      </c>
      <c r="G386" s="89" t="s">
        <v>584</v>
      </c>
    </row>
    <row r="387" spans="1:7" ht="30" x14ac:dyDescent="0.25">
      <c r="A387" s="3"/>
      <c r="B387" s="29" t="s">
        <v>146</v>
      </c>
      <c r="C387" s="35" t="s">
        <v>12</v>
      </c>
      <c r="D387" s="90">
        <v>0.86</v>
      </c>
      <c r="E387" s="120" t="s">
        <v>1101</v>
      </c>
      <c r="F387" s="92"/>
      <c r="G387" s="89"/>
    </row>
    <row r="388" spans="1:7" ht="30" x14ac:dyDescent="0.25">
      <c r="A388" s="3"/>
      <c r="B388" s="29" t="s">
        <v>946</v>
      </c>
      <c r="C388" s="35" t="s">
        <v>12</v>
      </c>
      <c r="D388" s="90">
        <v>0.7</v>
      </c>
      <c r="E388" s="120" t="s">
        <v>1101</v>
      </c>
      <c r="F388" s="92"/>
      <c r="G388" s="89"/>
    </row>
    <row r="389" spans="1:7" x14ac:dyDescent="0.25">
      <c r="A389" s="3">
        <f>A386+1</f>
        <v>258</v>
      </c>
      <c r="B389" s="58" t="s">
        <v>937</v>
      </c>
      <c r="C389" s="35" t="s">
        <v>130</v>
      </c>
      <c r="D389" s="90">
        <v>15.8</v>
      </c>
      <c r="E389" s="91">
        <v>49.66</v>
      </c>
      <c r="F389" s="92">
        <f t="shared" ref="F389:F390" si="133">D389*E389</f>
        <v>784.63</v>
      </c>
      <c r="G389" s="89" t="s">
        <v>586</v>
      </c>
    </row>
    <row r="390" spans="1:7" ht="30" x14ac:dyDescent="0.25">
      <c r="A390" s="3">
        <f>A389+1</f>
        <v>259</v>
      </c>
      <c r="B390" s="73" t="s">
        <v>148</v>
      </c>
      <c r="C390" s="35" t="s">
        <v>12</v>
      </c>
      <c r="D390" s="90">
        <v>0.7</v>
      </c>
      <c r="E390" s="91">
        <v>5112.59</v>
      </c>
      <c r="F390" s="92">
        <f t="shared" si="133"/>
        <v>3578.81</v>
      </c>
      <c r="G390" s="89" t="s">
        <v>585</v>
      </c>
    </row>
    <row r="391" spans="1:7" x14ac:dyDescent="0.25">
      <c r="A391" s="82"/>
      <c r="B391" s="47" t="s">
        <v>164</v>
      </c>
      <c r="C391" s="61"/>
      <c r="D391" s="61"/>
      <c r="E391" s="54"/>
      <c r="F391" s="71">
        <f>SUM(F393:F479)</f>
        <v>4071236.83</v>
      </c>
      <c r="G391" s="46"/>
    </row>
    <row r="392" spans="1:7" x14ac:dyDescent="0.25">
      <c r="A392" s="3"/>
      <c r="B392" s="28" t="s">
        <v>165</v>
      </c>
      <c r="C392" s="28"/>
      <c r="D392" s="28"/>
      <c r="E392" s="52"/>
      <c r="F392" s="70"/>
      <c r="G392" s="35"/>
    </row>
    <row r="393" spans="1:7" ht="30" x14ac:dyDescent="0.25">
      <c r="A393" s="3">
        <f>A390+1</f>
        <v>260</v>
      </c>
      <c r="B393" s="29" t="s">
        <v>166</v>
      </c>
      <c r="C393" s="35"/>
      <c r="D393" s="35"/>
      <c r="E393" s="52"/>
      <c r="F393" s="70"/>
      <c r="G393" s="35"/>
    </row>
    <row r="394" spans="1:7" x14ac:dyDescent="0.25">
      <c r="A394" s="3"/>
      <c r="B394" s="36" t="s">
        <v>167</v>
      </c>
      <c r="C394" s="35" t="s">
        <v>38</v>
      </c>
      <c r="D394" s="35">
        <v>1</v>
      </c>
      <c r="E394" s="62">
        <v>2960.02</v>
      </c>
      <c r="F394" s="70">
        <f t="shared" ref="F394" si="134">D394*E394</f>
        <v>2960.02</v>
      </c>
      <c r="G394" s="35" t="s">
        <v>587</v>
      </c>
    </row>
    <row r="395" spans="1:7" x14ac:dyDescent="0.25">
      <c r="A395" s="3"/>
      <c r="B395" s="36" t="s">
        <v>168</v>
      </c>
      <c r="C395" s="35" t="s">
        <v>38</v>
      </c>
      <c r="D395" s="35">
        <v>2</v>
      </c>
      <c r="E395" s="62">
        <v>2956.83</v>
      </c>
      <c r="F395" s="70">
        <f t="shared" ref="F395:F397" si="135">D395*E395</f>
        <v>5913.66</v>
      </c>
      <c r="G395" s="35" t="s">
        <v>590</v>
      </c>
    </row>
    <row r="396" spans="1:7" x14ac:dyDescent="0.25">
      <c r="A396" s="3"/>
      <c r="B396" s="36" t="s">
        <v>169</v>
      </c>
      <c r="C396" s="35" t="s">
        <v>38</v>
      </c>
      <c r="D396" s="35">
        <v>2</v>
      </c>
      <c r="E396" s="62">
        <v>2956.83</v>
      </c>
      <c r="F396" s="70">
        <f t="shared" si="135"/>
        <v>5913.66</v>
      </c>
      <c r="G396" s="35" t="s">
        <v>590</v>
      </c>
    </row>
    <row r="397" spans="1:7" x14ac:dyDescent="0.25">
      <c r="A397" s="3"/>
      <c r="B397" s="36" t="s">
        <v>170</v>
      </c>
      <c r="C397" s="35" t="s">
        <v>38</v>
      </c>
      <c r="D397" s="35">
        <v>1</v>
      </c>
      <c r="E397" s="62">
        <v>12101.63</v>
      </c>
      <c r="F397" s="70">
        <f t="shared" si="135"/>
        <v>12101.63</v>
      </c>
      <c r="G397" s="35" t="s">
        <v>591</v>
      </c>
    </row>
    <row r="398" spans="1:7" x14ac:dyDescent="0.25">
      <c r="A398" s="3">
        <f>A393+1</f>
        <v>261</v>
      </c>
      <c r="B398" s="29" t="s">
        <v>171</v>
      </c>
      <c r="C398" s="35"/>
      <c r="D398" s="35"/>
      <c r="E398" s="52"/>
      <c r="F398" s="70"/>
      <c r="G398" s="35"/>
    </row>
    <row r="399" spans="1:7" x14ac:dyDescent="0.25">
      <c r="A399" s="3"/>
      <c r="B399" s="36" t="s">
        <v>172</v>
      </c>
      <c r="C399" s="35" t="s">
        <v>38</v>
      </c>
      <c r="D399" s="35">
        <v>4</v>
      </c>
      <c r="E399" s="62">
        <v>2958.42</v>
      </c>
      <c r="F399" s="70">
        <f t="shared" ref="F399" si="136">D399*E399</f>
        <v>11833.68</v>
      </c>
      <c r="G399" s="35" t="s">
        <v>592</v>
      </c>
    </row>
    <row r="400" spans="1:7" x14ac:dyDescent="0.25">
      <c r="A400" s="3"/>
      <c r="B400" s="36" t="s">
        <v>173</v>
      </c>
      <c r="C400" s="35" t="s">
        <v>38</v>
      </c>
      <c r="D400" s="35">
        <v>2</v>
      </c>
      <c r="E400" s="62">
        <v>2956.83</v>
      </c>
      <c r="F400" s="70">
        <f t="shared" ref="F400:F402" si="137">D400*E400</f>
        <v>5913.66</v>
      </c>
      <c r="G400" s="35" t="s">
        <v>592</v>
      </c>
    </row>
    <row r="401" spans="1:7" x14ac:dyDescent="0.25">
      <c r="A401" s="3"/>
      <c r="B401" s="36" t="s">
        <v>174</v>
      </c>
      <c r="C401" s="35" t="s">
        <v>38</v>
      </c>
      <c r="D401" s="35">
        <v>3</v>
      </c>
      <c r="E401" s="62">
        <v>2957.89</v>
      </c>
      <c r="F401" s="70">
        <f t="shared" si="137"/>
        <v>8873.67</v>
      </c>
      <c r="G401" s="35" t="s">
        <v>592</v>
      </c>
    </row>
    <row r="402" spans="1:7" x14ac:dyDescent="0.25">
      <c r="A402" s="3"/>
      <c r="B402" s="36" t="s">
        <v>175</v>
      </c>
      <c r="C402" s="35" t="s">
        <v>38</v>
      </c>
      <c r="D402" s="35">
        <v>7</v>
      </c>
      <c r="E402" s="62">
        <v>2958.2</v>
      </c>
      <c r="F402" s="70">
        <f t="shared" si="137"/>
        <v>20707.400000000001</v>
      </c>
      <c r="G402" s="35" t="s">
        <v>592</v>
      </c>
    </row>
    <row r="403" spans="1:7" x14ac:dyDescent="0.25">
      <c r="A403" s="3">
        <f>A398+1</f>
        <v>262</v>
      </c>
      <c r="B403" s="29" t="s">
        <v>176</v>
      </c>
      <c r="C403" s="35"/>
      <c r="D403" s="35"/>
      <c r="E403" s="52"/>
      <c r="F403" s="70"/>
      <c r="G403" s="35"/>
    </row>
    <row r="404" spans="1:7" x14ac:dyDescent="0.25">
      <c r="A404" s="3"/>
      <c r="B404" s="36" t="s">
        <v>177</v>
      </c>
      <c r="C404" s="35" t="s">
        <v>38</v>
      </c>
      <c r="D404" s="35">
        <v>1</v>
      </c>
      <c r="E404" s="62">
        <v>3349.16</v>
      </c>
      <c r="F404" s="70">
        <f t="shared" ref="F404" si="138">D404*E404</f>
        <v>3349.16</v>
      </c>
      <c r="G404" s="35" t="s">
        <v>594</v>
      </c>
    </row>
    <row r="405" spans="1:7" x14ac:dyDescent="0.25">
      <c r="A405" s="3"/>
      <c r="B405" s="36" t="s">
        <v>42</v>
      </c>
      <c r="C405" s="35" t="s">
        <v>38</v>
      </c>
      <c r="D405" s="35">
        <v>5</v>
      </c>
      <c r="E405" s="62">
        <v>3346.61</v>
      </c>
      <c r="F405" s="70">
        <f t="shared" ref="F405:F407" si="139">D405*E405</f>
        <v>16733.05</v>
      </c>
      <c r="G405" s="35" t="s">
        <v>594</v>
      </c>
    </row>
    <row r="406" spans="1:7" x14ac:dyDescent="0.25">
      <c r="A406" s="3"/>
      <c r="B406" s="36" t="s">
        <v>178</v>
      </c>
      <c r="C406" s="35" t="s">
        <v>38</v>
      </c>
      <c r="D406" s="35">
        <v>2</v>
      </c>
      <c r="E406" s="62">
        <v>3345.97</v>
      </c>
      <c r="F406" s="70">
        <f t="shared" si="139"/>
        <v>6691.94</v>
      </c>
      <c r="G406" s="35" t="s">
        <v>594</v>
      </c>
    </row>
    <row r="407" spans="1:7" x14ac:dyDescent="0.25">
      <c r="A407" s="3"/>
      <c r="B407" s="36" t="s">
        <v>179</v>
      </c>
      <c r="C407" s="35" t="s">
        <v>38</v>
      </c>
      <c r="D407" s="35">
        <v>4</v>
      </c>
      <c r="E407" s="62">
        <v>3347.56</v>
      </c>
      <c r="F407" s="70">
        <f t="shared" si="139"/>
        <v>13390.24</v>
      </c>
      <c r="G407" s="35" t="s">
        <v>594</v>
      </c>
    </row>
    <row r="408" spans="1:7" x14ac:dyDescent="0.25">
      <c r="A408" s="3">
        <f>A403+1</f>
        <v>263</v>
      </c>
      <c r="B408" s="29" t="s">
        <v>180</v>
      </c>
      <c r="C408" s="35"/>
      <c r="D408" s="35"/>
      <c r="E408" s="62"/>
      <c r="F408" s="70"/>
      <c r="G408" s="35"/>
    </row>
    <row r="409" spans="1:7" x14ac:dyDescent="0.25">
      <c r="A409" s="3"/>
      <c r="B409" s="36" t="s">
        <v>181</v>
      </c>
      <c r="C409" s="35" t="s">
        <v>38</v>
      </c>
      <c r="D409" s="35">
        <v>2</v>
      </c>
      <c r="E409" s="62">
        <v>3345.97</v>
      </c>
      <c r="F409" s="70">
        <f t="shared" ref="F409" si="140">D409*E409</f>
        <v>6691.94</v>
      </c>
      <c r="G409" s="35" t="s">
        <v>595</v>
      </c>
    </row>
    <row r="410" spans="1:7" x14ac:dyDescent="0.25">
      <c r="A410" s="3">
        <f>A408+1</f>
        <v>264</v>
      </c>
      <c r="B410" s="29" t="s">
        <v>182</v>
      </c>
      <c r="C410" s="35"/>
      <c r="D410" s="35"/>
      <c r="E410" s="52"/>
      <c r="F410" s="70"/>
      <c r="G410" s="35"/>
    </row>
    <row r="411" spans="1:7" x14ac:dyDescent="0.25">
      <c r="A411" s="3"/>
      <c r="B411" s="36" t="s">
        <v>183</v>
      </c>
      <c r="C411" s="35" t="s">
        <v>38</v>
      </c>
      <c r="D411" s="35">
        <v>11</v>
      </c>
      <c r="E411" s="62">
        <v>7330.45</v>
      </c>
      <c r="F411" s="70">
        <f t="shared" ref="F411" si="141">D411*E411</f>
        <v>80634.95</v>
      </c>
      <c r="G411" s="35" t="s">
        <v>596</v>
      </c>
    </row>
    <row r="412" spans="1:7" x14ac:dyDescent="0.25">
      <c r="A412" s="3"/>
      <c r="B412" s="36" t="s">
        <v>184</v>
      </c>
      <c r="C412" s="35" t="s">
        <v>38</v>
      </c>
      <c r="D412" s="35">
        <v>2</v>
      </c>
      <c r="E412" s="62">
        <v>3345.97</v>
      </c>
      <c r="F412" s="70">
        <f t="shared" ref="F412:F416" si="142">D412*E412</f>
        <v>6691.94</v>
      </c>
      <c r="G412" s="35" t="s">
        <v>598</v>
      </c>
    </row>
    <row r="413" spans="1:7" x14ac:dyDescent="0.25">
      <c r="A413" s="3"/>
      <c r="B413" s="36" t="s">
        <v>185</v>
      </c>
      <c r="C413" s="35" t="s">
        <v>38</v>
      </c>
      <c r="D413" s="35">
        <v>1</v>
      </c>
      <c r="E413" s="62">
        <v>3349.16</v>
      </c>
      <c r="F413" s="70">
        <f t="shared" si="142"/>
        <v>3349.16</v>
      </c>
      <c r="G413" s="35" t="s">
        <v>598</v>
      </c>
    </row>
    <row r="414" spans="1:7" x14ac:dyDescent="0.25">
      <c r="A414" s="3"/>
      <c r="B414" s="36" t="s">
        <v>186</v>
      </c>
      <c r="C414" s="35" t="s">
        <v>38</v>
      </c>
      <c r="D414" s="35">
        <v>1</v>
      </c>
      <c r="E414" s="62">
        <v>3693.64</v>
      </c>
      <c r="F414" s="70">
        <f t="shared" si="142"/>
        <v>3693.64</v>
      </c>
      <c r="G414" s="35" t="s">
        <v>599</v>
      </c>
    </row>
    <row r="415" spans="1:7" x14ac:dyDescent="0.25">
      <c r="A415" s="3"/>
      <c r="B415" s="36" t="s">
        <v>187</v>
      </c>
      <c r="C415" s="35" t="s">
        <v>38</v>
      </c>
      <c r="D415" s="35">
        <v>1</v>
      </c>
      <c r="E415" s="62">
        <v>3349.16</v>
      </c>
      <c r="F415" s="70">
        <f t="shared" si="142"/>
        <v>3349.16</v>
      </c>
      <c r="G415" s="35" t="s">
        <v>598</v>
      </c>
    </row>
    <row r="416" spans="1:7" x14ac:dyDescent="0.25">
      <c r="A416" s="3"/>
      <c r="B416" s="36" t="s">
        <v>188</v>
      </c>
      <c r="C416" s="35" t="s">
        <v>38</v>
      </c>
      <c r="D416" s="35">
        <v>1</v>
      </c>
      <c r="E416" s="62">
        <v>3349.16</v>
      </c>
      <c r="F416" s="70">
        <f t="shared" si="142"/>
        <v>3349.16</v>
      </c>
      <c r="G416" s="35" t="s">
        <v>598</v>
      </c>
    </row>
    <row r="417" spans="1:7" x14ac:dyDescent="0.25">
      <c r="A417" s="3">
        <f>A410+1</f>
        <v>265</v>
      </c>
      <c r="B417" s="29" t="s">
        <v>189</v>
      </c>
      <c r="C417" s="35"/>
      <c r="D417" s="35"/>
      <c r="E417" s="52"/>
      <c r="F417" s="70"/>
      <c r="G417" s="35"/>
    </row>
    <row r="418" spans="1:7" x14ac:dyDescent="0.25">
      <c r="A418" s="3"/>
      <c r="B418" s="36" t="s">
        <v>190</v>
      </c>
      <c r="C418" s="35" t="s">
        <v>51</v>
      </c>
      <c r="D418" s="39">
        <v>2.5499999999999998</v>
      </c>
      <c r="E418" s="62">
        <v>3657.49</v>
      </c>
      <c r="F418" s="70">
        <f t="shared" ref="F418" si="143">D418*E418</f>
        <v>9326.6</v>
      </c>
      <c r="G418" s="35" t="s">
        <v>601</v>
      </c>
    </row>
    <row r="419" spans="1:7" x14ac:dyDescent="0.25">
      <c r="A419" s="3"/>
      <c r="B419" s="36" t="s">
        <v>191</v>
      </c>
      <c r="C419" s="35" t="s">
        <v>51</v>
      </c>
      <c r="D419" s="39">
        <v>8.4</v>
      </c>
      <c r="E419" s="62">
        <v>3656.73</v>
      </c>
      <c r="F419" s="70">
        <f t="shared" ref="F419:F420" si="144">D419*E419</f>
        <v>30716.53</v>
      </c>
      <c r="G419" s="35" t="s">
        <v>601</v>
      </c>
    </row>
    <row r="420" spans="1:7" x14ac:dyDescent="0.25">
      <c r="A420" s="3"/>
      <c r="B420" s="36" t="s">
        <v>191</v>
      </c>
      <c r="C420" s="35" t="s">
        <v>51</v>
      </c>
      <c r="D420" s="39">
        <v>8.4</v>
      </c>
      <c r="E420" s="62">
        <v>3656.73</v>
      </c>
      <c r="F420" s="70">
        <f t="shared" si="144"/>
        <v>30716.53</v>
      </c>
      <c r="G420" s="35" t="s">
        <v>601</v>
      </c>
    </row>
    <row r="421" spans="1:7" x14ac:dyDescent="0.25">
      <c r="A421" s="3"/>
      <c r="B421" s="36" t="s">
        <v>192</v>
      </c>
      <c r="C421" s="35" t="s">
        <v>51</v>
      </c>
      <c r="D421" s="39">
        <v>2.2999999999999998</v>
      </c>
      <c r="E421" s="62">
        <v>3655.64</v>
      </c>
      <c r="F421" s="70">
        <f t="shared" ref="F421:F423" si="145">D421*E421</f>
        <v>8407.9699999999993</v>
      </c>
      <c r="G421" s="35" t="s">
        <v>601</v>
      </c>
    </row>
    <row r="422" spans="1:7" x14ac:dyDescent="0.25">
      <c r="A422" s="3"/>
      <c r="B422" s="36" t="s">
        <v>193</v>
      </c>
      <c r="C422" s="35" t="s">
        <v>51</v>
      </c>
      <c r="D422" s="35">
        <v>20</v>
      </c>
      <c r="E422" s="62">
        <v>3656.64</v>
      </c>
      <c r="F422" s="70">
        <f t="shared" si="145"/>
        <v>73132.800000000003</v>
      </c>
      <c r="G422" s="35" t="s">
        <v>601</v>
      </c>
    </row>
    <row r="423" spans="1:7" x14ac:dyDescent="0.25">
      <c r="A423" s="3"/>
      <c r="B423" s="36" t="s">
        <v>194</v>
      </c>
      <c r="C423" s="35" t="s">
        <v>38</v>
      </c>
      <c r="D423" s="35">
        <v>11</v>
      </c>
      <c r="E423" s="62">
        <v>3252.31</v>
      </c>
      <c r="F423" s="70">
        <f t="shared" si="145"/>
        <v>35775.410000000003</v>
      </c>
      <c r="G423" s="35" t="s">
        <v>602</v>
      </c>
    </row>
    <row r="424" spans="1:7" x14ac:dyDescent="0.25">
      <c r="A424" s="3">
        <f>A417+1</f>
        <v>266</v>
      </c>
      <c r="B424" s="29" t="s">
        <v>195</v>
      </c>
      <c r="C424" s="35"/>
      <c r="D424" s="35"/>
      <c r="E424" s="52"/>
      <c r="F424" s="70"/>
      <c r="G424" s="35"/>
    </row>
    <row r="425" spans="1:7" x14ac:dyDescent="0.25">
      <c r="A425" s="3"/>
      <c r="B425" s="36" t="s">
        <v>196</v>
      </c>
      <c r="C425" s="35" t="s">
        <v>38</v>
      </c>
      <c r="D425" s="35">
        <v>2</v>
      </c>
      <c r="E425" s="62">
        <v>5856.24</v>
      </c>
      <c r="F425" s="70">
        <f t="shared" ref="F425" si="146">D425*E425</f>
        <v>11712.48</v>
      </c>
      <c r="G425" s="35" t="s">
        <v>605</v>
      </c>
    </row>
    <row r="426" spans="1:7" x14ac:dyDescent="0.25">
      <c r="A426" s="3">
        <f>A424+1</f>
        <v>267</v>
      </c>
      <c r="B426" s="29" t="s">
        <v>197</v>
      </c>
      <c r="C426" s="35"/>
      <c r="D426" s="35"/>
      <c r="E426" s="52"/>
      <c r="F426" s="70"/>
      <c r="G426" s="35"/>
    </row>
    <row r="427" spans="1:7" x14ac:dyDescent="0.25">
      <c r="A427" s="3"/>
      <c r="B427" s="36" t="s">
        <v>167</v>
      </c>
      <c r="C427" s="35" t="s">
        <v>38</v>
      </c>
      <c r="D427" s="35">
        <v>1</v>
      </c>
      <c r="E427" s="62">
        <v>3093.98</v>
      </c>
      <c r="F427" s="70">
        <f>D427*E427</f>
        <v>3093.98</v>
      </c>
      <c r="G427" s="35" t="s">
        <v>593</v>
      </c>
    </row>
    <row r="428" spans="1:7" x14ac:dyDescent="0.25">
      <c r="A428" s="3"/>
      <c r="B428" s="36" t="s">
        <v>168</v>
      </c>
      <c r="C428" s="35" t="s">
        <v>38</v>
      </c>
      <c r="D428" s="35">
        <v>1</v>
      </c>
      <c r="E428" s="62">
        <v>3093.98</v>
      </c>
      <c r="F428" s="70">
        <f t="shared" ref="F428:F443" si="147">D428*E428</f>
        <v>3093.98</v>
      </c>
      <c r="G428" s="35" t="s">
        <v>593</v>
      </c>
    </row>
    <row r="429" spans="1:7" x14ac:dyDescent="0.25">
      <c r="A429" s="3"/>
      <c r="B429" s="36" t="s">
        <v>179</v>
      </c>
      <c r="C429" s="35" t="s">
        <v>38</v>
      </c>
      <c r="D429" s="35">
        <v>4</v>
      </c>
      <c r="E429" s="62">
        <v>3479.94</v>
      </c>
      <c r="F429" s="70">
        <f t="shared" si="147"/>
        <v>13919.76</v>
      </c>
      <c r="G429" s="35" t="s">
        <v>607</v>
      </c>
    </row>
    <row r="430" spans="1:7" x14ac:dyDescent="0.25">
      <c r="A430" s="3"/>
      <c r="B430" s="36" t="s">
        <v>184</v>
      </c>
      <c r="C430" s="35" t="s">
        <v>38</v>
      </c>
      <c r="D430" s="35">
        <v>1</v>
      </c>
      <c r="E430" s="62">
        <v>3483.13</v>
      </c>
      <c r="F430" s="70">
        <f t="shared" si="147"/>
        <v>3483.13</v>
      </c>
      <c r="G430" s="35" t="s">
        <v>597</v>
      </c>
    </row>
    <row r="431" spans="1:7" x14ac:dyDescent="0.25">
      <c r="A431" s="3"/>
      <c r="B431" s="36" t="s">
        <v>185</v>
      </c>
      <c r="C431" s="35" t="s">
        <v>38</v>
      </c>
      <c r="D431" s="35">
        <v>1</v>
      </c>
      <c r="E431" s="62">
        <v>3483.13</v>
      </c>
      <c r="F431" s="70">
        <f t="shared" si="147"/>
        <v>3483.13</v>
      </c>
      <c r="G431" s="35" t="s">
        <v>597</v>
      </c>
    </row>
    <row r="432" spans="1:7" x14ac:dyDescent="0.25">
      <c r="A432" s="3"/>
      <c r="B432" s="36" t="s">
        <v>186</v>
      </c>
      <c r="C432" s="35" t="s">
        <v>38</v>
      </c>
      <c r="D432" s="35">
        <v>1</v>
      </c>
      <c r="E432" s="62">
        <v>3821.23</v>
      </c>
      <c r="F432" s="70">
        <f t="shared" si="147"/>
        <v>3821.23</v>
      </c>
      <c r="G432" s="35" t="s">
        <v>600</v>
      </c>
    </row>
    <row r="433" spans="1:7" x14ac:dyDescent="0.25">
      <c r="A433" s="3"/>
      <c r="B433" s="36" t="s">
        <v>187</v>
      </c>
      <c r="C433" s="35" t="s">
        <v>38</v>
      </c>
      <c r="D433" s="35">
        <v>1</v>
      </c>
      <c r="E433" s="62">
        <v>3483.13</v>
      </c>
      <c r="F433" s="70">
        <f t="shared" si="147"/>
        <v>3483.13</v>
      </c>
      <c r="G433" s="35" t="s">
        <v>597</v>
      </c>
    </row>
    <row r="434" spans="1:7" x14ac:dyDescent="0.25">
      <c r="A434" s="3"/>
      <c r="B434" s="36" t="s">
        <v>188</v>
      </c>
      <c r="C434" s="35" t="s">
        <v>38</v>
      </c>
      <c r="D434" s="35">
        <v>1</v>
      </c>
      <c r="E434" s="62">
        <v>3483.13</v>
      </c>
      <c r="F434" s="70">
        <f t="shared" si="147"/>
        <v>3483.13</v>
      </c>
      <c r="G434" s="35" t="s">
        <v>597</v>
      </c>
    </row>
    <row r="435" spans="1:7" x14ac:dyDescent="0.25">
      <c r="A435" s="3"/>
      <c r="B435" s="36" t="s">
        <v>194</v>
      </c>
      <c r="C435" s="35" t="s">
        <v>38</v>
      </c>
      <c r="D435" s="35">
        <v>11</v>
      </c>
      <c r="E435" s="62">
        <v>3385.7</v>
      </c>
      <c r="F435" s="70">
        <f t="shared" si="147"/>
        <v>37242.699999999997</v>
      </c>
      <c r="G435" s="35" t="s">
        <v>603</v>
      </c>
    </row>
    <row r="436" spans="1:7" x14ac:dyDescent="0.25">
      <c r="A436" s="3"/>
      <c r="B436" s="36" t="s">
        <v>198</v>
      </c>
      <c r="C436" s="35" t="s">
        <v>38</v>
      </c>
      <c r="D436" s="35">
        <v>2</v>
      </c>
      <c r="E436" s="62">
        <v>2130.6999999999998</v>
      </c>
      <c r="F436" s="70">
        <f t="shared" si="147"/>
        <v>4261.3999999999996</v>
      </c>
      <c r="G436" s="35" t="s">
        <v>604</v>
      </c>
    </row>
    <row r="437" spans="1:7" x14ac:dyDescent="0.25">
      <c r="A437" s="3"/>
      <c r="B437" s="36" t="s">
        <v>199</v>
      </c>
      <c r="C437" s="35" t="s">
        <v>38</v>
      </c>
      <c r="D437" s="35">
        <v>1</v>
      </c>
      <c r="E437" s="62">
        <v>2130.6999999999998</v>
      </c>
      <c r="F437" s="70">
        <f t="shared" si="147"/>
        <v>2130.6999999999998</v>
      </c>
      <c r="G437" s="35" t="s">
        <v>606</v>
      </c>
    </row>
    <row r="438" spans="1:7" x14ac:dyDescent="0.25">
      <c r="A438" s="3"/>
      <c r="B438" s="36" t="s">
        <v>44</v>
      </c>
      <c r="C438" s="35" t="s">
        <v>38</v>
      </c>
      <c r="D438" s="35">
        <v>4</v>
      </c>
      <c r="E438" s="62">
        <v>2130.6999999999998</v>
      </c>
      <c r="F438" s="70">
        <f t="shared" si="147"/>
        <v>8522.7999999999993</v>
      </c>
      <c r="G438" s="35" t="s">
        <v>606</v>
      </c>
    </row>
    <row r="439" spans="1:7" x14ac:dyDescent="0.25">
      <c r="A439" s="3"/>
      <c r="B439" s="36" t="s">
        <v>200</v>
      </c>
      <c r="C439" s="35" t="s">
        <v>38</v>
      </c>
      <c r="D439" s="35">
        <v>4</v>
      </c>
      <c r="E439" s="62">
        <v>2130.6999999999998</v>
      </c>
      <c r="F439" s="70">
        <f t="shared" si="147"/>
        <v>8522.7999999999993</v>
      </c>
      <c r="G439" s="35" t="s">
        <v>606</v>
      </c>
    </row>
    <row r="440" spans="1:7" ht="45" x14ac:dyDescent="0.25">
      <c r="A440" s="3">
        <f>A426+1</f>
        <v>268</v>
      </c>
      <c r="B440" s="29" t="s">
        <v>201</v>
      </c>
      <c r="C440" s="35" t="s">
        <v>13</v>
      </c>
      <c r="D440" s="35">
        <v>2.2370000000000001</v>
      </c>
      <c r="E440" s="62">
        <v>196596.34</v>
      </c>
      <c r="F440" s="70">
        <f t="shared" si="147"/>
        <v>439786.01</v>
      </c>
      <c r="G440" s="35" t="s">
        <v>587</v>
      </c>
    </row>
    <row r="441" spans="1:7" ht="45" x14ac:dyDescent="0.25">
      <c r="A441" s="3">
        <f>A440+1</f>
        <v>269</v>
      </c>
      <c r="B441" s="29" t="s">
        <v>202</v>
      </c>
      <c r="C441" s="35" t="s">
        <v>13</v>
      </c>
      <c r="D441" s="35">
        <v>0.39100000000000001</v>
      </c>
      <c r="E441" s="62">
        <v>114192</v>
      </c>
      <c r="F441" s="70">
        <f t="shared" si="147"/>
        <v>44649.07</v>
      </c>
      <c r="G441" s="35" t="s">
        <v>588</v>
      </c>
    </row>
    <row r="442" spans="1:7" ht="30" x14ac:dyDescent="0.25">
      <c r="A442" s="3">
        <f>A441+1</f>
        <v>270</v>
      </c>
      <c r="B442" s="29" t="s">
        <v>947</v>
      </c>
      <c r="C442" s="35" t="s">
        <v>12</v>
      </c>
      <c r="D442" s="39">
        <v>26.6</v>
      </c>
      <c r="E442" s="62">
        <v>4446.6000000000004</v>
      </c>
      <c r="F442" s="70">
        <f t="shared" si="147"/>
        <v>118279.56</v>
      </c>
      <c r="G442" s="35" t="s">
        <v>589</v>
      </c>
    </row>
    <row r="443" spans="1:7" ht="30" x14ac:dyDescent="0.25">
      <c r="A443" s="3">
        <f>A442+1</f>
        <v>271</v>
      </c>
      <c r="B443" s="29" t="s">
        <v>203</v>
      </c>
      <c r="C443" s="35" t="s">
        <v>12</v>
      </c>
      <c r="D443" s="39">
        <v>4.4000000000000004</v>
      </c>
      <c r="E443" s="62">
        <v>4446.7</v>
      </c>
      <c r="F443" s="70">
        <f t="shared" si="147"/>
        <v>19565.48</v>
      </c>
      <c r="G443" s="35" t="s">
        <v>589</v>
      </c>
    </row>
    <row r="444" spans="1:7" x14ac:dyDescent="0.25">
      <c r="A444" s="3"/>
      <c r="B444" s="28" t="s">
        <v>204</v>
      </c>
      <c r="C444" s="35"/>
      <c r="D444" s="35"/>
      <c r="E444" s="62"/>
      <c r="F444" s="70"/>
      <c r="G444" s="35"/>
    </row>
    <row r="445" spans="1:7" ht="45" x14ac:dyDescent="0.25">
      <c r="A445" s="3">
        <f>A443+1</f>
        <v>272</v>
      </c>
      <c r="B445" s="73" t="s">
        <v>1061</v>
      </c>
      <c r="C445" s="35" t="s">
        <v>12</v>
      </c>
      <c r="D445" s="35">
        <v>343</v>
      </c>
      <c r="E445" s="62">
        <v>93.59</v>
      </c>
      <c r="F445" s="70">
        <f t="shared" ref="F445" si="148">D445*E445</f>
        <v>32101.37</v>
      </c>
      <c r="G445" s="35" t="s">
        <v>608</v>
      </c>
    </row>
    <row r="446" spans="1:7" ht="30" x14ac:dyDescent="0.25">
      <c r="A446" s="3">
        <f>A445+1</f>
        <v>273</v>
      </c>
      <c r="B446" s="73" t="s">
        <v>205</v>
      </c>
      <c r="C446" s="35" t="s">
        <v>12</v>
      </c>
      <c r="D446" s="35">
        <v>318</v>
      </c>
      <c r="E446" s="62">
        <v>35.75</v>
      </c>
      <c r="F446" s="70">
        <f t="shared" ref="F446:F449" si="149">D446*E446</f>
        <v>11368.5</v>
      </c>
      <c r="G446" s="35" t="s">
        <v>609</v>
      </c>
    </row>
    <row r="447" spans="1:7" ht="30" x14ac:dyDescent="0.25">
      <c r="A447" s="3">
        <f t="shared" ref="A447:A449" si="150">A446+1</f>
        <v>274</v>
      </c>
      <c r="B447" s="73" t="s">
        <v>206</v>
      </c>
      <c r="C447" s="35" t="s">
        <v>51</v>
      </c>
      <c r="D447" s="35">
        <v>1240</v>
      </c>
      <c r="E447" s="62">
        <v>6.8</v>
      </c>
      <c r="F447" s="70">
        <f t="shared" si="149"/>
        <v>8432</v>
      </c>
      <c r="G447" s="35" t="s">
        <v>610</v>
      </c>
    </row>
    <row r="448" spans="1:7" ht="30" x14ac:dyDescent="0.25">
      <c r="A448" s="3">
        <f t="shared" si="150"/>
        <v>275</v>
      </c>
      <c r="B448" s="73" t="s">
        <v>207</v>
      </c>
      <c r="C448" s="35" t="s">
        <v>51</v>
      </c>
      <c r="D448" s="35">
        <v>1240</v>
      </c>
      <c r="E448" s="62">
        <v>29.97</v>
      </c>
      <c r="F448" s="70">
        <f>D448*E448</f>
        <v>37162.800000000003</v>
      </c>
      <c r="G448" s="35" t="s">
        <v>611</v>
      </c>
    </row>
    <row r="449" spans="1:7" ht="30" x14ac:dyDescent="0.25">
      <c r="A449" s="3">
        <f t="shared" si="150"/>
        <v>276</v>
      </c>
      <c r="B449" s="73" t="s">
        <v>73</v>
      </c>
      <c r="C449" s="35" t="s">
        <v>12</v>
      </c>
      <c r="D449" s="35">
        <v>186</v>
      </c>
      <c r="E449" s="62">
        <v>15.06</v>
      </c>
      <c r="F449" s="70">
        <f t="shared" si="149"/>
        <v>2801.16</v>
      </c>
      <c r="G449" s="35" t="s">
        <v>612</v>
      </c>
    </row>
    <row r="450" spans="1:7" x14ac:dyDescent="0.25">
      <c r="A450" s="3"/>
      <c r="B450" s="28" t="s">
        <v>208</v>
      </c>
      <c r="C450" s="28"/>
      <c r="D450" s="28"/>
      <c r="E450" s="52"/>
      <c r="F450" s="70"/>
      <c r="G450" s="35"/>
    </row>
    <row r="451" spans="1:7" s="93" customFormat="1" x14ac:dyDescent="0.25">
      <c r="A451" s="178">
        <f>A449+1</f>
        <v>277</v>
      </c>
      <c r="B451" s="171" t="s">
        <v>209</v>
      </c>
      <c r="C451" s="89" t="s">
        <v>13</v>
      </c>
      <c r="D451" s="89">
        <v>11.45</v>
      </c>
      <c r="E451" s="95"/>
      <c r="F451" s="92"/>
      <c r="G451" s="89"/>
    </row>
    <row r="452" spans="1:7" s="93" customFormat="1" x14ac:dyDescent="0.25">
      <c r="A452" s="179"/>
      <c r="B452" s="171"/>
      <c r="C452" s="89" t="s">
        <v>21</v>
      </c>
      <c r="D452" s="90">
        <v>424</v>
      </c>
      <c r="E452" s="91">
        <v>434.41</v>
      </c>
      <c r="F452" s="92">
        <f>D452*E452-1.26</f>
        <v>184188.58</v>
      </c>
      <c r="G452" s="89" t="s">
        <v>613</v>
      </c>
    </row>
    <row r="453" spans="1:7" s="93" customFormat="1" x14ac:dyDescent="0.25">
      <c r="A453" s="178">
        <f>A451+1</f>
        <v>278</v>
      </c>
      <c r="B453" s="171" t="s">
        <v>210</v>
      </c>
      <c r="C453" s="89" t="s">
        <v>13</v>
      </c>
      <c r="D453" s="89">
        <v>3.11</v>
      </c>
      <c r="E453" s="95"/>
      <c r="F453" s="92"/>
      <c r="G453" s="89"/>
    </row>
    <row r="454" spans="1:7" s="93" customFormat="1" x14ac:dyDescent="0.25">
      <c r="A454" s="179"/>
      <c r="B454" s="171"/>
      <c r="C454" s="89" t="s">
        <v>21</v>
      </c>
      <c r="D454" s="90">
        <v>115</v>
      </c>
      <c r="E454" s="91">
        <v>2131.5300000000002</v>
      </c>
      <c r="F454" s="92">
        <f>D454*E454+0.25</f>
        <v>245126.2</v>
      </c>
      <c r="G454" s="89" t="s">
        <v>614</v>
      </c>
    </row>
    <row r="455" spans="1:7" s="93" customFormat="1" x14ac:dyDescent="0.25">
      <c r="A455" s="178">
        <f>A453+1</f>
        <v>279</v>
      </c>
      <c r="B455" s="171" t="s">
        <v>211</v>
      </c>
      <c r="C455" s="89" t="s">
        <v>13</v>
      </c>
      <c r="D455" s="90">
        <v>3.59</v>
      </c>
      <c r="E455" s="95"/>
      <c r="F455" s="92"/>
      <c r="G455" s="89"/>
    </row>
    <row r="456" spans="1:7" s="93" customFormat="1" x14ac:dyDescent="0.25">
      <c r="A456" s="179"/>
      <c r="B456" s="171"/>
      <c r="C456" s="89" t="s">
        <v>21</v>
      </c>
      <c r="D456" s="90">
        <v>133</v>
      </c>
      <c r="E456" s="91">
        <v>434.23</v>
      </c>
      <c r="F456" s="92">
        <f>D456*E456+0.24</f>
        <v>57752.83</v>
      </c>
      <c r="G456" s="89" t="s">
        <v>615</v>
      </c>
    </row>
    <row r="457" spans="1:7" x14ac:dyDescent="0.25">
      <c r="A457" s="3"/>
      <c r="B457" s="28" t="s">
        <v>212</v>
      </c>
      <c r="C457" s="28"/>
      <c r="D457" s="40"/>
      <c r="E457" s="52"/>
      <c r="F457" s="70"/>
      <c r="G457" s="35"/>
    </row>
    <row r="458" spans="1:7" x14ac:dyDescent="0.25">
      <c r="A458" s="161">
        <f>A455+1</f>
        <v>280</v>
      </c>
      <c r="B458" s="172" t="s">
        <v>213</v>
      </c>
      <c r="C458" s="35" t="s">
        <v>21</v>
      </c>
      <c r="D458" s="39">
        <v>5185</v>
      </c>
      <c r="E458" s="62">
        <v>57.12</v>
      </c>
      <c r="F458" s="70">
        <f t="shared" ref="F458" si="151">D458*E458</f>
        <v>296167.2</v>
      </c>
      <c r="G458" s="35" t="s">
        <v>616</v>
      </c>
    </row>
    <row r="459" spans="1:7" x14ac:dyDescent="0.25">
      <c r="A459" s="162"/>
      <c r="B459" s="172"/>
      <c r="C459" s="35" t="s">
        <v>51</v>
      </c>
      <c r="D459" s="39">
        <v>519</v>
      </c>
      <c r="E459" s="52"/>
      <c r="F459" s="70"/>
      <c r="G459" s="35"/>
    </row>
    <row r="460" spans="1:7" x14ac:dyDescent="0.25">
      <c r="A460" s="161">
        <f>A458+1</f>
        <v>281</v>
      </c>
      <c r="B460" s="172" t="s">
        <v>214</v>
      </c>
      <c r="C460" s="35" t="s">
        <v>21</v>
      </c>
      <c r="D460" s="39">
        <v>18722</v>
      </c>
      <c r="E460" s="62">
        <v>57.12</v>
      </c>
      <c r="F460" s="70">
        <f t="shared" ref="F460" si="152">D460*E460</f>
        <v>1069400.6399999999</v>
      </c>
      <c r="G460" s="35" t="s">
        <v>616</v>
      </c>
    </row>
    <row r="461" spans="1:7" x14ac:dyDescent="0.25">
      <c r="A461" s="162"/>
      <c r="B461" s="172"/>
      <c r="C461" s="35" t="s">
        <v>51</v>
      </c>
      <c r="D461" s="39">
        <v>1872</v>
      </c>
      <c r="E461" s="52"/>
      <c r="F461" s="70"/>
      <c r="G461" s="35"/>
    </row>
    <row r="462" spans="1:7" x14ac:dyDescent="0.25">
      <c r="A462" s="161">
        <f>A460+1</f>
        <v>282</v>
      </c>
      <c r="B462" s="172" t="s">
        <v>215</v>
      </c>
      <c r="C462" s="35" t="s">
        <v>21</v>
      </c>
      <c r="D462" s="39">
        <v>1352</v>
      </c>
      <c r="E462" s="62">
        <v>57.12</v>
      </c>
      <c r="F462" s="70">
        <f t="shared" ref="F462" si="153">D462*E462</f>
        <v>77226.240000000005</v>
      </c>
      <c r="G462" s="35" t="s">
        <v>616</v>
      </c>
    </row>
    <row r="463" spans="1:7" x14ac:dyDescent="0.25">
      <c r="A463" s="162"/>
      <c r="B463" s="172"/>
      <c r="C463" s="35" t="s">
        <v>51</v>
      </c>
      <c r="D463" s="39">
        <v>132</v>
      </c>
      <c r="E463" s="52"/>
      <c r="F463" s="70"/>
      <c r="G463" s="35"/>
    </row>
    <row r="464" spans="1:7" ht="30" x14ac:dyDescent="0.25">
      <c r="A464" s="3">
        <f>A462+1</f>
        <v>283</v>
      </c>
      <c r="B464" s="73" t="s">
        <v>216</v>
      </c>
      <c r="C464" s="35"/>
      <c r="D464" s="35"/>
      <c r="E464" s="52"/>
      <c r="F464" s="70"/>
      <c r="G464" s="35"/>
    </row>
    <row r="465" spans="1:7" x14ac:dyDescent="0.25">
      <c r="A465" s="161"/>
      <c r="B465" s="173" t="s">
        <v>217</v>
      </c>
      <c r="C465" s="35" t="s">
        <v>21</v>
      </c>
      <c r="D465" s="35">
        <v>6137</v>
      </c>
      <c r="E465" s="62">
        <v>16.059999999999999</v>
      </c>
      <c r="F465" s="70">
        <f t="shared" ref="F465" si="154">D465*E465</f>
        <v>98560.22</v>
      </c>
      <c r="G465" s="35" t="s">
        <v>617</v>
      </c>
    </row>
    <row r="466" spans="1:7" x14ac:dyDescent="0.25">
      <c r="A466" s="162"/>
      <c r="B466" s="173"/>
      <c r="C466" s="35" t="s">
        <v>51</v>
      </c>
      <c r="D466" s="35">
        <v>153</v>
      </c>
      <c r="E466" s="52"/>
      <c r="F466" s="70"/>
      <c r="G466" s="35"/>
    </row>
    <row r="467" spans="1:7" x14ac:dyDescent="0.25">
      <c r="A467" s="161"/>
      <c r="B467" s="173" t="s">
        <v>218</v>
      </c>
      <c r="C467" s="35" t="s">
        <v>21</v>
      </c>
      <c r="D467" s="35">
        <v>900</v>
      </c>
      <c r="E467" s="62">
        <v>44.59</v>
      </c>
      <c r="F467" s="70">
        <f t="shared" ref="F467" si="155">D467*E467</f>
        <v>40131</v>
      </c>
      <c r="G467" s="35" t="s">
        <v>618</v>
      </c>
    </row>
    <row r="468" spans="1:7" x14ac:dyDescent="0.25">
      <c r="A468" s="162"/>
      <c r="B468" s="173"/>
      <c r="C468" s="35" t="s">
        <v>51</v>
      </c>
      <c r="D468" s="35">
        <v>69.2</v>
      </c>
      <c r="E468" s="52"/>
      <c r="F468" s="70"/>
      <c r="G468" s="35"/>
    </row>
    <row r="469" spans="1:7" ht="30" x14ac:dyDescent="0.25">
      <c r="A469" s="3">
        <f>A464+1</f>
        <v>284</v>
      </c>
      <c r="B469" s="38" t="s">
        <v>219</v>
      </c>
      <c r="C469" s="35"/>
      <c r="D469" s="35"/>
      <c r="E469" s="52"/>
      <c r="F469" s="70"/>
      <c r="G469" s="35"/>
    </row>
    <row r="470" spans="1:7" x14ac:dyDescent="0.25">
      <c r="A470" s="161"/>
      <c r="B470" s="173" t="s">
        <v>220</v>
      </c>
      <c r="C470" s="35" t="s">
        <v>21</v>
      </c>
      <c r="D470" s="35">
        <v>840</v>
      </c>
      <c r="E470" s="62">
        <v>32.880000000000003</v>
      </c>
      <c r="F470" s="70">
        <f t="shared" ref="F470" si="156">D470*E470</f>
        <v>27619.200000000001</v>
      </c>
      <c r="G470" s="35" t="s">
        <v>619</v>
      </c>
    </row>
    <row r="471" spans="1:7" x14ac:dyDescent="0.25">
      <c r="A471" s="162"/>
      <c r="B471" s="173"/>
      <c r="C471" s="35" t="s">
        <v>51</v>
      </c>
      <c r="D471" s="35">
        <v>42</v>
      </c>
      <c r="E471" s="52"/>
      <c r="F471" s="70"/>
      <c r="G471" s="35"/>
    </row>
    <row r="472" spans="1:7" ht="30" x14ac:dyDescent="0.25">
      <c r="A472" s="3">
        <f>A469+1</f>
        <v>285</v>
      </c>
      <c r="B472" s="38" t="s">
        <v>216</v>
      </c>
      <c r="C472" s="35"/>
      <c r="D472" s="35"/>
      <c r="E472" s="52"/>
      <c r="F472" s="70"/>
      <c r="G472" s="35"/>
    </row>
    <row r="473" spans="1:7" x14ac:dyDescent="0.25">
      <c r="A473" s="161"/>
      <c r="B473" s="173" t="s">
        <v>221</v>
      </c>
      <c r="C473" s="35" t="s">
        <v>21</v>
      </c>
      <c r="D473" s="35">
        <v>381</v>
      </c>
      <c r="E473" s="62">
        <v>30.31</v>
      </c>
      <c r="F473" s="70">
        <f t="shared" ref="F473" si="157">D473*E473</f>
        <v>11548.11</v>
      </c>
      <c r="G473" s="35" t="s">
        <v>620</v>
      </c>
    </row>
    <row r="474" spans="1:7" x14ac:dyDescent="0.25">
      <c r="A474" s="162"/>
      <c r="B474" s="173"/>
      <c r="C474" s="35" t="s">
        <v>51</v>
      </c>
      <c r="D474" s="35">
        <v>19</v>
      </c>
      <c r="E474" s="52"/>
      <c r="F474" s="70"/>
      <c r="G474" s="35"/>
    </row>
    <row r="475" spans="1:7" x14ac:dyDescent="0.25">
      <c r="A475" s="161">
        <f>A472+1</f>
        <v>286</v>
      </c>
      <c r="B475" s="165" t="s">
        <v>222</v>
      </c>
      <c r="C475" s="35" t="s">
        <v>21</v>
      </c>
      <c r="D475" s="35">
        <v>12750</v>
      </c>
      <c r="E475" s="62">
        <v>57.12</v>
      </c>
      <c r="F475" s="70">
        <f t="shared" ref="F475" si="158">D475*E475</f>
        <v>728280</v>
      </c>
      <c r="G475" s="35" t="s">
        <v>621</v>
      </c>
    </row>
    <row r="476" spans="1:7" x14ac:dyDescent="0.25">
      <c r="A476" s="162"/>
      <c r="B476" s="166"/>
      <c r="C476" s="35" t="s">
        <v>51</v>
      </c>
      <c r="D476" s="35">
        <v>1275</v>
      </c>
      <c r="E476" s="52"/>
      <c r="F476" s="70"/>
      <c r="G476" s="35"/>
    </row>
    <row r="477" spans="1:7" ht="30" x14ac:dyDescent="0.25">
      <c r="A477" s="3"/>
      <c r="B477" s="28" t="s">
        <v>223</v>
      </c>
      <c r="C477" s="35"/>
      <c r="D477" s="35"/>
      <c r="E477" s="52"/>
      <c r="F477" s="70"/>
      <c r="G477" s="35"/>
    </row>
    <row r="478" spans="1:7" x14ac:dyDescent="0.25">
      <c r="A478" s="161">
        <f>A475+1</f>
        <v>287</v>
      </c>
      <c r="B478" s="165" t="s">
        <v>224</v>
      </c>
      <c r="C478" s="35" t="s">
        <v>21</v>
      </c>
      <c r="D478" s="35">
        <v>103</v>
      </c>
      <c r="E478" s="52"/>
      <c r="F478" s="70"/>
      <c r="G478" s="35"/>
    </row>
    <row r="479" spans="1:7" x14ac:dyDescent="0.25">
      <c r="A479" s="162"/>
      <c r="B479" s="166"/>
      <c r="C479" s="35" t="s">
        <v>51</v>
      </c>
      <c r="D479" s="35">
        <v>11</v>
      </c>
      <c r="E479" s="62">
        <v>56.25</v>
      </c>
      <c r="F479" s="70">
        <f t="shared" ref="F479" si="159">D479*E479</f>
        <v>618.75</v>
      </c>
      <c r="G479" s="35" t="s">
        <v>622</v>
      </c>
    </row>
    <row r="480" spans="1:7" s="93" customFormat="1" ht="28.5" x14ac:dyDescent="0.25">
      <c r="A480" s="126"/>
      <c r="B480" s="96" t="s">
        <v>225</v>
      </c>
      <c r="C480" s="96"/>
      <c r="D480" s="96"/>
      <c r="E480" s="95"/>
      <c r="F480" s="92"/>
      <c r="G480" s="97"/>
    </row>
    <row r="481" spans="1:7" s="93" customFormat="1" ht="28.5" x14ac:dyDescent="0.25">
      <c r="A481" s="186"/>
      <c r="B481" s="187" t="s">
        <v>858</v>
      </c>
      <c r="C481" s="188"/>
      <c r="D481" s="188"/>
      <c r="E481" s="189"/>
      <c r="F481" s="190">
        <f>SUM(F482:F537)</f>
        <v>65653262.079999998</v>
      </c>
      <c r="G481" s="191"/>
    </row>
    <row r="482" spans="1:7" s="93" customFormat="1" x14ac:dyDescent="0.25">
      <c r="A482" s="126"/>
      <c r="B482" s="96" t="s">
        <v>226</v>
      </c>
      <c r="C482" s="96"/>
      <c r="D482" s="96"/>
      <c r="E482" s="95"/>
      <c r="F482" s="92"/>
      <c r="G482" s="97"/>
    </row>
    <row r="483" spans="1:7" s="93" customFormat="1" ht="45" x14ac:dyDescent="0.25">
      <c r="A483" s="126">
        <f>A478+1</f>
        <v>288</v>
      </c>
      <c r="B483" s="94" t="s">
        <v>948</v>
      </c>
      <c r="C483" s="89" t="s">
        <v>12</v>
      </c>
      <c r="D483" s="89">
        <v>8299</v>
      </c>
      <c r="E483" s="91">
        <v>190.91</v>
      </c>
      <c r="F483" s="92">
        <f t="shared" ref="F483" si="160">D483*E483</f>
        <v>1584362.09</v>
      </c>
      <c r="G483" s="89" t="s">
        <v>623</v>
      </c>
    </row>
    <row r="484" spans="1:7" s="93" customFormat="1" ht="45" x14ac:dyDescent="0.25">
      <c r="A484" s="126">
        <f>A483+1</f>
        <v>289</v>
      </c>
      <c r="B484" s="94" t="s">
        <v>949</v>
      </c>
      <c r="C484" s="89" t="s">
        <v>12</v>
      </c>
      <c r="D484" s="89">
        <v>6130</v>
      </c>
      <c r="E484" s="91">
        <v>195.7</v>
      </c>
      <c r="F484" s="92">
        <f t="shared" ref="F484:F493" si="161">D484*E484</f>
        <v>1199641</v>
      </c>
      <c r="G484" s="89" t="s">
        <v>624</v>
      </c>
    </row>
    <row r="485" spans="1:7" s="93" customFormat="1" ht="45" x14ac:dyDescent="0.25">
      <c r="A485" s="126">
        <f t="shared" ref="A485:A493" si="162">A484+1</f>
        <v>290</v>
      </c>
      <c r="B485" s="100" t="s">
        <v>227</v>
      </c>
      <c r="C485" s="89" t="s">
        <v>12</v>
      </c>
      <c r="D485" s="89">
        <v>5362</v>
      </c>
      <c r="E485" s="91">
        <v>37.46</v>
      </c>
      <c r="F485" s="92">
        <f t="shared" si="161"/>
        <v>200860.52</v>
      </c>
      <c r="G485" s="89" t="s">
        <v>625</v>
      </c>
    </row>
    <row r="486" spans="1:7" s="93" customFormat="1" ht="60" x14ac:dyDescent="0.25">
      <c r="A486" s="126">
        <f t="shared" si="162"/>
        <v>291</v>
      </c>
      <c r="B486" s="100" t="s">
        <v>228</v>
      </c>
      <c r="C486" s="89" t="s">
        <v>12</v>
      </c>
      <c r="D486" s="89">
        <v>5512</v>
      </c>
      <c r="E486" s="91">
        <v>204.03</v>
      </c>
      <c r="F486" s="92">
        <f t="shared" si="161"/>
        <v>1124613.3600000001</v>
      </c>
      <c r="G486" s="89" t="s">
        <v>626</v>
      </c>
    </row>
    <row r="487" spans="1:7" s="93" customFormat="1" ht="30" x14ac:dyDescent="0.25">
      <c r="A487" s="126">
        <f t="shared" si="162"/>
        <v>292</v>
      </c>
      <c r="B487" s="100" t="s">
        <v>229</v>
      </c>
      <c r="C487" s="89" t="s">
        <v>12</v>
      </c>
      <c r="D487" s="89">
        <v>7249</v>
      </c>
      <c r="E487" s="91">
        <v>37.47</v>
      </c>
      <c r="F487" s="92">
        <f t="shared" si="161"/>
        <v>271620.03000000003</v>
      </c>
      <c r="G487" s="89" t="s">
        <v>627</v>
      </c>
    </row>
    <row r="488" spans="1:7" s="93" customFormat="1" ht="75" x14ac:dyDescent="0.25">
      <c r="A488" s="126">
        <f t="shared" si="162"/>
        <v>293</v>
      </c>
      <c r="B488" s="100" t="s">
        <v>64</v>
      </c>
      <c r="C488" s="89" t="s">
        <v>12</v>
      </c>
      <c r="D488" s="89">
        <v>7830</v>
      </c>
      <c r="E488" s="91">
        <v>18.23</v>
      </c>
      <c r="F488" s="92">
        <f t="shared" si="161"/>
        <v>142740.9</v>
      </c>
      <c r="G488" s="89" t="s">
        <v>628</v>
      </c>
    </row>
    <row r="489" spans="1:7" s="93" customFormat="1" ht="45" x14ac:dyDescent="0.25">
      <c r="A489" s="126">
        <f t="shared" si="162"/>
        <v>294</v>
      </c>
      <c r="B489" s="100" t="s">
        <v>65</v>
      </c>
      <c r="C489" s="89" t="s">
        <v>12</v>
      </c>
      <c r="D489" s="89">
        <v>6712</v>
      </c>
      <c r="E489" s="91">
        <v>12.01</v>
      </c>
      <c r="F489" s="92">
        <f t="shared" si="161"/>
        <v>80611.12</v>
      </c>
      <c r="G489" s="89" t="s">
        <v>629</v>
      </c>
    </row>
    <row r="490" spans="1:7" s="93" customFormat="1" x14ac:dyDescent="0.25">
      <c r="A490" s="126">
        <f t="shared" si="162"/>
        <v>295</v>
      </c>
      <c r="B490" s="100" t="s">
        <v>66</v>
      </c>
      <c r="C490" s="89" t="s">
        <v>12</v>
      </c>
      <c r="D490" s="89">
        <v>3356</v>
      </c>
      <c r="E490" s="91">
        <v>17.18</v>
      </c>
      <c r="F490" s="92">
        <f t="shared" si="161"/>
        <v>57656.08</v>
      </c>
      <c r="G490" s="89" t="s">
        <v>630</v>
      </c>
    </row>
    <row r="491" spans="1:7" s="93" customFormat="1" ht="45" x14ac:dyDescent="0.25">
      <c r="A491" s="126">
        <f t="shared" si="162"/>
        <v>296</v>
      </c>
      <c r="B491" s="100" t="s">
        <v>67</v>
      </c>
      <c r="C491" s="89" t="s">
        <v>51</v>
      </c>
      <c r="D491" s="89">
        <v>17588</v>
      </c>
      <c r="E491" s="91">
        <v>6.06</v>
      </c>
      <c r="F491" s="92">
        <f t="shared" si="161"/>
        <v>106583.28</v>
      </c>
      <c r="G491" s="89" t="s">
        <v>631</v>
      </c>
    </row>
    <row r="492" spans="1:7" s="93" customFormat="1" ht="45" x14ac:dyDescent="0.25">
      <c r="A492" s="126">
        <f t="shared" si="162"/>
        <v>297</v>
      </c>
      <c r="B492" s="94" t="s">
        <v>68</v>
      </c>
      <c r="C492" s="89" t="s">
        <v>51</v>
      </c>
      <c r="D492" s="89">
        <v>51385</v>
      </c>
      <c r="E492" s="91">
        <v>6.76</v>
      </c>
      <c r="F492" s="92">
        <f t="shared" si="161"/>
        <v>347362.6</v>
      </c>
      <c r="G492" s="89" t="s">
        <v>632</v>
      </c>
    </row>
    <row r="493" spans="1:7" s="93" customFormat="1" ht="30" x14ac:dyDescent="0.25">
      <c r="A493" s="126">
        <f t="shared" si="162"/>
        <v>298</v>
      </c>
      <c r="B493" s="94" t="s">
        <v>69</v>
      </c>
      <c r="C493" s="89" t="s">
        <v>51</v>
      </c>
      <c r="D493" s="89">
        <v>53632</v>
      </c>
      <c r="E493" s="91">
        <v>6.06</v>
      </c>
      <c r="F493" s="92">
        <f t="shared" si="161"/>
        <v>325009.91999999998</v>
      </c>
      <c r="G493" s="89" t="s">
        <v>633</v>
      </c>
    </row>
    <row r="494" spans="1:7" s="93" customFormat="1" x14ac:dyDescent="0.25">
      <c r="A494" s="126"/>
      <c r="B494" s="101" t="s">
        <v>230</v>
      </c>
      <c r="C494" s="101"/>
      <c r="D494" s="101"/>
      <c r="E494" s="91"/>
      <c r="F494" s="92"/>
      <c r="G494" s="89"/>
    </row>
    <row r="495" spans="1:7" s="93" customFormat="1" ht="45" x14ac:dyDescent="0.25">
      <c r="A495" s="126">
        <f>A493+1</f>
        <v>299</v>
      </c>
      <c r="B495" s="94" t="s">
        <v>1049</v>
      </c>
      <c r="C495" s="89" t="s">
        <v>12</v>
      </c>
      <c r="D495" s="89">
        <v>20340</v>
      </c>
      <c r="E495" s="91">
        <v>501.85</v>
      </c>
      <c r="F495" s="92">
        <f t="shared" ref="F495" si="163">D495*E495</f>
        <v>10207629</v>
      </c>
      <c r="G495" s="89" t="s">
        <v>634</v>
      </c>
    </row>
    <row r="496" spans="1:7" s="93" customFormat="1" ht="60" x14ac:dyDescent="0.25">
      <c r="A496" s="126">
        <f t="shared" ref="A496:A506" si="164">A495+1</f>
        <v>300</v>
      </c>
      <c r="B496" s="94" t="s">
        <v>231</v>
      </c>
      <c r="C496" s="89" t="s">
        <v>51</v>
      </c>
      <c r="D496" s="89">
        <v>20674</v>
      </c>
      <c r="E496" s="91">
        <v>179.73</v>
      </c>
      <c r="F496" s="92">
        <f t="shared" ref="F496:F501" si="165">D496*E496</f>
        <v>3715738.02</v>
      </c>
      <c r="G496" s="89" t="s">
        <v>635</v>
      </c>
    </row>
    <row r="497" spans="1:7" s="93" customFormat="1" ht="60" x14ac:dyDescent="0.25">
      <c r="A497" s="126">
        <f t="shared" si="164"/>
        <v>301</v>
      </c>
      <c r="B497" s="94" t="s">
        <v>232</v>
      </c>
      <c r="C497" s="89" t="s">
        <v>51</v>
      </c>
      <c r="D497" s="89">
        <v>18493</v>
      </c>
      <c r="E497" s="91">
        <v>171.13</v>
      </c>
      <c r="F497" s="92">
        <f t="shared" si="165"/>
        <v>3164707.09</v>
      </c>
      <c r="G497" s="89" t="s">
        <v>636</v>
      </c>
    </row>
    <row r="498" spans="1:7" s="93" customFormat="1" ht="30" x14ac:dyDescent="0.25">
      <c r="A498" s="126">
        <f t="shared" si="164"/>
        <v>302</v>
      </c>
      <c r="B498" s="94" t="s">
        <v>1040</v>
      </c>
      <c r="C498" s="89" t="s">
        <v>13</v>
      </c>
      <c r="D498" s="90">
        <v>10.1</v>
      </c>
      <c r="E498" s="91">
        <v>15772.72</v>
      </c>
      <c r="F498" s="92">
        <f t="shared" si="165"/>
        <v>159304.47</v>
      </c>
      <c r="G498" s="89" t="s">
        <v>637</v>
      </c>
    </row>
    <row r="499" spans="1:7" s="93" customFormat="1" ht="60" x14ac:dyDescent="0.25">
      <c r="A499" s="126">
        <f t="shared" si="164"/>
        <v>303</v>
      </c>
      <c r="B499" s="94" t="s">
        <v>233</v>
      </c>
      <c r="C499" s="89" t="s">
        <v>51</v>
      </c>
      <c r="D499" s="89">
        <v>17011</v>
      </c>
      <c r="E499" s="91">
        <v>561.07000000000005</v>
      </c>
      <c r="F499" s="92">
        <f t="shared" si="165"/>
        <v>9544361.7699999996</v>
      </c>
      <c r="G499" s="89" t="s">
        <v>638</v>
      </c>
    </row>
    <row r="500" spans="1:7" s="93" customFormat="1" ht="30" x14ac:dyDescent="0.25">
      <c r="A500" s="126">
        <f t="shared" si="164"/>
        <v>304</v>
      </c>
      <c r="B500" s="94" t="s">
        <v>1041</v>
      </c>
      <c r="C500" s="89" t="s">
        <v>13</v>
      </c>
      <c r="D500" s="90">
        <v>5.0999999999999996</v>
      </c>
      <c r="E500" s="91">
        <v>15618.09</v>
      </c>
      <c r="F500" s="92">
        <f t="shared" si="165"/>
        <v>79652.259999999995</v>
      </c>
      <c r="G500" s="89" t="s">
        <v>639</v>
      </c>
    </row>
    <row r="501" spans="1:7" s="93" customFormat="1" ht="60" x14ac:dyDescent="0.25">
      <c r="A501" s="126">
        <f t="shared" si="164"/>
        <v>305</v>
      </c>
      <c r="B501" s="94" t="s">
        <v>234</v>
      </c>
      <c r="C501" s="89" t="s">
        <v>51</v>
      </c>
      <c r="D501" s="89">
        <v>17011</v>
      </c>
      <c r="E501" s="91">
        <v>476.5</v>
      </c>
      <c r="F501" s="92">
        <f t="shared" si="165"/>
        <v>8105741.5</v>
      </c>
      <c r="G501" s="89" t="s">
        <v>640</v>
      </c>
    </row>
    <row r="502" spans="1:7" s="93" customFormat="1" x14ac:dyDescent="0.25">
      <c r="A502" s="126"/>
      <c r="B502" s="101" t="s">
        <v>74</v>
      </c>
      <c r="C502" s="101"/>
      <c r="D502" s="101"/>
      <c r="E502" s="91"/>
      <c r="F502" s="92"/>
      <c r="G502" s="89"/>
    </row>
    <row r="503" spans="1:7" s="93" customFormat="1" ht="30" x14ac:dyDescent="0.25">
      <c r="A503" s="126">
        <f>A501+1</f>
        <v>306</v>
      </c>
      <c r="B503" s="100" t="s">
        <v>235</v>
      </c>
      <c r="C503" s="89" t="s">
        <v>51</v>
      </c>
      <c r="D503" s="89">
        <v>9679</v>
      </c>
      <c r="E503" s="91">
        <v>0.86</v>
      </c>
      <c r="F503" s="92">
        <f t="shared" ref="F503" si="166">D503*E503</f>
        <v>8323.94</v>
      </c>
      <c r="G503" s="89" t="s">
        <v>641</v>
      </c>
    </row>
    <row r="504" spans="1:7" s="93" customFormat="1" ht="30" x14ac:dyDescent="0.25">
      <c r="A504" s="126">
        <f t="shared" si="164"/>
        <v>307</v>
      </c>
      <c r="B504" s="100" t="s">
        <v>236</v>
      </c>
      <c r="C504" s="89" t="s">
        <v>12</v>
      </c>
      <c r="D504" s="89">
        <v>5362</v>
      </c>
      <c r="E504" s="91">
        <v>37.47</v>
      </c>
      <c r="F504" s="92">
        <f t="shared" ref="F504:F506" si="167">D504*E504</f>
        <v>200914.14</v>
      </c>
      <c r="G504" s="89" t="s">
        <v>642</v>
      </c>
    </row>
    <row r="505" spans="1:7" s="93" customFormat="1" ht="45" x14ac:dyDescent="0.25">
      <c r="A505" s="126">
        <f t="shared" si="164"/>
        <v>308</v>
      </c>
      <c r="B505" s="100" t="s">
        <v>65</v>
      </c>
      <c r="C505" s="89" t="s">
        <v>12</v>
      </c>
      <c r="D505" s="89">
        <v>4965</v>
      </c>
      <c r="E505" s="91">
        <v>12.01</v>
      </c>
      <c r="F505" s="92">
        <f t="shared" si="167"/>
        <v>59629.65</v>
      </c>
      <c r="G505" s="89" t="s">
        <v>643</v>
      </c>
    </row>
    <row r="506" spans="1:7" s="93" customFormat="1" x14ac:dyDescent="0.25">
      <c r="A506" s="126">
        <f t="shared" si="164"/>
        <v>309</v>
      </c>
      <c r="B506" s="100" t="s">
        <v>66</v>
      </c>
      <c r="C506" s="89" t="s">
        <v>12</v>
      </c>
      <c r="D506" s="89">
        <v>2483</v>
      </c>
      <c r="E506" s="91">
        <v>17.170000000000002</v>
      </c>
      <c r="F506" s="92">
        <f t="shared" si="167"/>
        <v>42633.11</v>
      </c>
      <c r="G506" s="89" t="s">
        <v>644</v>
      </c>
    </row>
    <row r="507" spans="1:7" s="93" customFormat="1" x14ac:dyDescent="0.25">
      <c r="A507" s="126"/>
      <c r="B507" s="101" t="s">
        <v>237</v>
      </c>
      <c r="C507" s="102"/>
      <c r="D507" s="102"/>
      <c r="E507" s="91"/>
      <c r="F507" s="92"/>
      <c r="G507" s="89"/>
    </row>
    <row r="508" spans="1:7" s="93" customFormat="1" ht="30" x14ac:dyDescent="0.25">
      <c r="A508" s="126"/>
      <c r="B508" s="94" t="s">
        <v>216</v>
      </c>
      <c r="C508" s="89"/>
      <c r="D508" s="89"/>
      <c r="E508" s="91"/>
      <c r="F508" s="92"/>
      <c r="G508" s="89"/>
    </row>
    <row r="509" spans="1:7" s="93" customFormat="1" x14ac:dyDescent="0.25">
      <c r="A509" s="178">
        <f>A506+1</f>
        <v>310</v>
      </c>
      <c r="B509" s="170" t="s">
        <v>218</v>
      </c>
      <c r="C509" s="89" t="s">
        <v>21</v>
      </c>
      <c r="D509" s="89">
        <v>3600</v>
      </c>
      <c r="E509" s="91">
        <v>10.17</v>
      </c>
      <c r="F509" s="92">
        <f t="shared" ref="F509" si="168">D509*E509</f>
        <v>36612</v>
      </c>
      <c r="G509" s="89" t="s">
        <v>645</v>
      </c>
    </row>
    <row r="510" spans="1:7" s="93" customFormat="1" x14ac:dyDescent="0.25">
      <c r="A510" s="179"/>
      <c r="B510" s="170"/>
      <c r="C510" s="89" t="s">
        <v>51</v>
      </c>
      <c r="D510" s="89">
        <v>270</v>
      </c>
      <c r="E510" s="91">
        <v>0</v>
      </c>
      <c r="F510" s="92"/>
      <c r="G510" s="89"/>
    </row>
    <row r="511" spans="1:7" s="93" customFormat="1" x14ac:dyDescent="0.25">
      <c r="A511" s="178">
        <f>A509+1</f>
        <v>311</v>
      </c>
      <c r="B511" s="170" t="s">
        <v>222</v>
      </c>
      <c r="C511" s="89" t="s">
        <v>21</v>
      </c>
      <c r="D511" s="89">
        <v>53820</v>
      </c>
      <c r="E511" s="91">
        <v>12.65</v>
      </c>
      <c r="F511" s="92">
        <f t="shared" ref="F511" si="169">D511*E511</f>
        <v>680823</v>
      </c>
      <c r="G511" s="89" t="s">
        <v>646</v>
      </c>
    </row>
    <row r="512" spans="1:7" s="93" customFormat="1" x14ac:dyDescent="0.25">
      <c r="A512" s="179"/>
      <c r="B512" s="170"/>
      <c r="C512" s="89" t="s">
        <v>51</v>
      </c>
      <c r="D512" s="89">
        <v>5382</v>
      </c>
      <c r="E512" s="91">
        <v>0</v>
      </c>
      <c r="F512" s="92"/>
      <c r="G512" s="89"/>
    </row>
    <row r="513" spans="1:7" s="93" customFormat="1" x14ac:dyDescent="0.25">
      <c r="A513" s="126"/>
      <c r="B513" s="101" t="s">
        <v>238</v>
      </c>
      <c r="C513" s="101"/>
      <c r="D513" s="101"/>
      <c r="E513" s="91"/>
      <c r="F513" s="92"/>
      <c r="G513" s="89"/>
    </row>
    <row r="514" spans="1:7" s="93" customFormat="1" x14ac:dyDescent="0.25">
      <c r="A514" s="178">
        <f>A511+1</f>
        <v>312</v>
      </c>
      <c r="B514" s="170" t="s">
        <v>239</v>
      </c>
      <c r="C514" s="89" t="s">
        <v>51</v>
      </c>
      <c r="D514" s="89">
        <v>17011</v>
      </c>
      <c r="E514" s="91">
        <v>69.989999999999995</v>
      </c>
      <c r="F514" s="92">
        <f t="shared" ref="F514" si="170">D514*E514</f>
        <v>1190599.8899999999</v>
      </c>
      <c r="G514" s="89" t="s">
        <v>647</v>
      </c>
    </row>
    <row r="515" spans="1:7" s="93" customFormat="1" x14ac:dyDescent="0.25">
      <c r="A515" s="179"/>
      <c r="B515" s="170"/>
      <c r="C515" s="89" t="s">
        <v>12</v>
      </c>
      <c r="D515" s="89">
        <v>1871</v>
      </c>
      <c r="E515" s="91">
        <v>0</v>
      </c>
      <c r="F515" s="92"/>
      <c r="G515" s="89"/>
    </row>
    <row r="516" spans="1:7" s="93" customFormat="1" ht="30" x14ac:dyDescent="0.25">
      <c r="A516" s="126">
        <f>A514+1</f>
        <v>313</v>
      </c>
      <c r="B516" s="94" t="s">
        <v>240</v>
      </c>
      <c r="C516" s="89" t="s">
        <v>12</v>
      </c>
      <c r="D516" s="89">
        <v>6082</v>
      </c>
      <c r="E516" s="91">
        <v>61.99</v>
      </c>
      <c r="F516" s="92">
        <f t="shared" ref="F516:F518" si="171">D516*E516</f>
        <v>377023.18</v>
      </c>
      <c r="G516" s="89" t="s">
        <v>648</v>
      </c>
    </row>
    <row r="517" spans="1:7" s="93" customFormat="1" ht="60" x14ac:dyDescent="0.25">
      <c r="A517" s="126">
        <f>A516+1</f>
        <v>314</v>
      </c>
      <c r="B517" s="94" t="s">
        <v>1062</v>
      </c>
      <c r="C517" s="89" t="s">
        <v>13</v>
      </c>
      <c r="D517" s="89">
        <v>3742</v>
      </c>
      <c r="E517" s="91">
        <v>53.34</v>
      </c>
      <c r="F517" s="92">
        <f t="shared" si="171"/>
        <v>199598.28</v>
      </c>
      <c r="G517" s="89" t="s">
        <v>649</v>
      </c>
    </row>
    <row r="518" spans="1:7" s="93" customFormat="1" ht="60" x14ac:dyDescent="0.25">
      <c r="A518" s="126">
        <f>A517+1</f>
        <v>315</v>
      </c>
      <c r="B518" s="94" t="s">
        <v>1063</v>
      </c>
      <c r="C518" s="89" t="s">
        <v>13</v>
      </c>
      <c r="D518" s="89">
        <v>10948</v>
      </c>
      <c r="E518" s="91">
        <v>81.489999999999995</v>
      </c>
      <c r="F518" s="92">
        <f t="shared" si="171"/>
        <v>892152.52</v>
      </c>
      <c r="G518" s="89" t="s">
        <v>650</v>
      </c>
    </row>
    <row r="519" spans="1:7" s="93" customFormat="1" x14ac:dyDescent="0.25">
      <c r="A519" s="126"/>
      <c r="B519" s="96" t="s">
        <v>241</v>
      </c>
      <c r="C519" s="89"/>
      <c r="D519" s="89"/>
      <c r="E519" s="91"/>
      <c r="F519" s="92"/>
      <c r="G519" s="89"/>
    </row>
    <row r="520" spans="1:7" s="93" customFormat="1" ht="30" x14ac:dyDescent="0.25">
      <c r="A520" s="126">
        <f>A518+1</f>
        <v>316</v>
      </c>
      <c r="B520" s="94" t="s">
        <v>69</v>
      </c>
      <c r="C520" s="89" t="s">
        <v>51</v>
      </c>
      <c r="D520" s="89">
        <v>78563</v>
      </c>
      <c r="E520" s="91">
        <v>6.06</v>
      </c>
      <c r="F520" s="92">
        <f t="shared" ref="F520:F521" si="172">D520*E520</f>
        <v>476091.78</v>
      </c>
      <c r="G520" s="89" t="s">
        <v>651</v>
      </c>
    </row>
    <row r="521" spans="1:7" s="93" customFormat="1" ht="30" x14ac:dyDescent="0.25">
      <c r="A521" s="126">
        <f>A520+1</f>
        <v>317</v>
      </c>
      <c r="B521" s="94" t="s">
        <v>75</v>
      </c>
      <c r="C521" s="89" t="s">
        <v>51</v>
      </c>
      <c r="D521" s="89">
        <v>7908</v>
      </c>
      <c r="E521" s="91">
        <v>6.06</v>
      </c>
      <c r="F521" s="92">
        <f t="shared" si="172"/>
        <v>47922.48</v>
      </c>
      <c r="G521" s="89" t="s">
        <v>651</v>
      </c>
    </row>
    <row r="522" spans="1:7" s="93" customFormat="1" x14ac:dyDescent="0.25">
      <c r="A522" s="126"/>
      <c r="B522" s="101" t="s">
        <v>230</v>
      </c>
      <c r="C522" s="89"/>
      <c r="D522" s="89"/>
      <c r="E522" s="91"/>
      <c r="F522" s="92"/>
      <c r="G522" s="89"/>
    </row>
    <row r="523" spans="1:7" s="93" customFormat="1" ht="45" x14ac:dyDescent="0.25">
      <c r="A523" s="126">
        <f>A521+1</f>
        <v>318</v>
      </c>
      <c r="B523" s="94" t="s">
        <v>84</v>
      </c>
      <c r="C523" s="89" t="s">
        <v>13</v>
      </c>
      <c r="D523" s="89">
        <v>4354</v>
      </c>
      <c r="E523" s="91">
        <v>23.2</v>
      </c>
      <c r="F523" s="92">
        <f t="shared" ref="F523:F524" si="173">D523*E523</f>
        <v>101012.8</v>
      </c>
      <c r="G523" s="89" t="s">
        <v>652</v>
      </c>
    </row>
    <row r="524" spans="1:7" s="93" customFormat="1" ht="60" x14ac:dyDescent="0.25">
      <c r="A524" s="126">
        <f>A523+1</f>
        <v>319</v>
      </c>
      <c r="B524" s="94" t="s">
        <v>85</v>
      </c>
      <c r="C524" s="89" t="s">
        <v>51</v>
      </c>
      <c r="D524" s="89">
        <v>13839</v>
      </c>
      <c r="E524" s="91">
        <v>332.22</v>
      </c>
      <c r="F524" s="92">
        <f t="shared" si="173"/>
        <v>4597592.58</v>
      </c>
      <c r="G524" s="89" t="s">
        <v>653</v>
      </c>
    </row>
    <row r="525" spans="1:7" s="93" customFormat="1" x14ac:dyDescent="0.25">
      <c r="A525" s="126"/>
      <c r="B525" s="94" t="s">
        <v>86</v>
      </c>
      <c r="C525" s="89" t="s">
        <v>12</v>
      </c>
      <c r="D525" s="89">
        <v>2177</v>
      </c>
      <c r="E525" s="91"/>
      <c r="F525" s="92"/>
      <c r="G525" s="89"/>
    </row>
    <row r="526" spans="1:7" s="93" customFormat="1" x14ac:dyDescent="0.25">
      <c r="A526" s="126"/>
      <c r="B526" s="94" t="s">
        <v>962</v>
      </c>
      <c r="C526" s="89" t="s">
        <v>12</v>
      </c>
      <c r="D526" s="89">
        <v>846</v>
      </c>
      <c r="E526" s="91"/>
      <c r="F526" s="92"/>
      <c r="G526" s="89"/>
    </row>
    <row r="527" spans="1:7" s="93" customFormat="1" x14ac:dyDescent="0.25">
      <c r="A527" s="126"/>
      <c r="B527" s="94" t="s">
        <v>87</v>
      </c>
      <c r="C527" s="89" t="s">
        <v>13</v>
      </c>
      <c r="D527" s="89">
        <v>85</v>
      </c>
      <c r="E527" s="91"/>
      <c r="F527" s="92"/>
      <c r="G527" s="89"/>
    </row>
    <row r="528" spans="1:7" s="93" customFormat="1" ht="30" x14ac:dyDescent="0.25">
      <c r="A528" s="126">
        <f>A524+1</f>
        <v>320</v>
      </c>
      <c r="B528" s="94" t="s">
        <v>1043</v>
      </c>
      <c r="C528" s="89" t="s">
        <v>13</v>
      </c>
      <c r="D528" s="90">
        <v>4.0999999999999996</v>
      </c>
      <c r="E528" s="91">
        <v>15615.8</v>
      </c>
      <c r="F528" s="92">
        <f t="shared" ref="F528" si="174">D528*E528</f>
        <v>64024.78</v>
      </c>
      <c r="G528" s="89" t="s">
        <v>654</v>
      </c>
    </row>
    <row r="529" spans="1:7" s="93" customFormat="1" ht="60" x14ac:dyDescent="0.25">
      <c r="A529" s="126">
        <f>A528+1</f>
        <v>321</v>
      </c>
      <c r="B529" s="94" t="s">
        <v>93</v>
      </c>
      <c r="C529" s="89" t="s">
        <v>51</v>
      </c>
      <c r="D529" s="89">
        <v>13839</v>
      </c>
      <c r="E529" s="91">
        <v>561.07000000000005</v>
      </c>
      <c r="F529" s="92">
        <f t="shared" ref="F529:F531" si="175">D529*E529</f>
        <v>7764647.7300000004</v>
      </c>
      <c r="G529" s="89" t="s">
        <v>655</v>
      </c>
    </row>
    <row r="530" spans="1:7" s="93" customFormat="1" ht="30" x14ac:dyDescent="0.25">
      <c r="A530" s="126">
        <f t="shared" ref="A530:A531" si="176">A529+1</f>
        <v>322</v>
      </c>
      <c r="B530" s="94" t="s">
        <v>1041</v>
      </c>
      <c r="C530" s="89" t="s">
        <v>13</v>
      </c>
      <c r="D530" s="90">
        <v>4.0999999999999996</v>
      </c>
      <c r="E530" s="91">
        <v>15615.8</v>
      </c>
      <c r="F530" s="92">
        <f t="shared" si="175"/>
        <v>64024.78</v>
      </c>
      <c r="G530" s="89" t="s">
        <v>656</v>
      </c>
    </row>
    <row r="531" spans="1:7" s="93" customFormat="1" ht="60" x14ac:dyDescent="0.25">
      <c r="A531" s="126">
        <f t="shared" si="176"/>
        <v>323</v>
      </c>
      <c r="B531" s="94" t="s">
        <v>94</v>
      </c>
      <c r="C531" s="89" t="s">
        <v>51</v>
      </c>
      <c r="D531" s="89">
        <v>13839</v>
      </c>
      <c r="E531" s="91">
        <v>502.74</v>
      </c>
      <c r="F531" s="92">
        <f t="shared" si="175"/>
        <v>6957418.8600000003</v>
      </c>
      <c r="G531" s="89" t="s">
        <v>657</v>
      </c>
    </row>
    <row r="532" spans="1:7" s="93" customFormat="1" x14ac:dyDescent="0.25">
      <c r="A532" s="126"/>
      <c r="B532" s="101" t="s">
        <v>242</v>
      </c>
      <c r="C532" s="89"/>
      <c r="D532" s="89"/>
      <c r="E532" s="91"/>
      <c r="F532" s="92"/>
      <c r="G532" s="89"/>
    </row>
    <row r="533" spans="1:7" s="93" customFormat="1" x14ac:dyDescent="0.25">
      <c r="A533" s="178">
        <f>A531+1</f>
        <v>324</v>
      </c>
      <c r="B533" s="170" t="s">
        <v>239</v>
      </c>
      <c r="C533" s="89" t="s">
        <v>51</v>
      </c>
      <c r="D533" s="89">
        <v>5931</v>
      </c>
      <c r="E533" s="91">
        <v>160.86000000000001</v>
      </c>
      <c r="F533" s="92">
        <f t="shared" ref="F533" si="177">D533*E533</f>
        <v>954060.66</v>
      </c>
      <c r="G533" s="89" t="s">
        <v>658</v>
      </c>
    </row>
    <row r="534" spans="1:7" s="93" customFormat="1" x14ac:dyDescent="0.25">
      <c r="A534" s="179"/>
      <c r="B534" s="170"/>
      <c r="C534" s="89" t="s">
        <v>12</v>
      </c>
      <c r="D534" s="89">
        <v>652</v>
      </c>
      <c r="E534" s="91"/>
      <c r="F534" s="92"/>
      <c r="G534" s="89"/>
    </row>
    <row r="535" spans="1:7" s="93" customFormat="1" ht="30" x14ac:dyDescent="0.25">
      <c r="A535" s="126">
        <f>A533+1</f>
        <v>325</v>
      </c>
      <c r="B535" s="94" t="s">
        <v>243</v>
      </c>
      <c r="C535" s="89" t="s">
        <v>12</v>
      </c>
      <c r="D535" s="89">
        <v>1127</v>
      </c>
      <c r="E535" s="91">
        <v>236.67</v>
      </c>
      <c r="F535" s="92">
        <f t="shared" ref="F535" si="178">D535*E535</f>
        <v>266727.09000000003</v>
      </c>
      <c r="G535" s="89" t="s">
        <v>659</v>
      </c>
    </row>
    <row r="536" spans="1:7" s="93" customFormat="1" ht="60" x14ac:dyDescent="0.25">
      <c r="A536" s="126">
        <f>A535+1</f>
        <v>326</v>
      </c>
      <c r="B536" s="94" t="s">
        <v>1062</v>
      </c>
      <c r="C536" s="89" t="s">
        <v>13</v>
      </c>
      <c r="D536" s="89">
        <v>1304</v>
      </c>
      <c r="E536" s="91">
        <v>53.34</v>
      </c>
      <c r="F536" s="92">
        <f t="shared" ref="F536:F537" si="179">D536*E536</f>
        <v>69555.360000000001</v>
      </c>
      <c r="G536" s="89" t="s">
        <v>660</v>
      </c>
    </row>
    <row r="537" spans="1:7" s="93" customFormat="1" ht="45" x14ac:dyDescent="0.25">
      <c r="A537" s="126">
        <f>A536+1</f>
        <v>327</v>
      </c>
      <c r="B537" s="94" t="s">
        <v>1064</v>
      </c>
      <c r="C537" s="89" t="s">
        <v>13</v>
      </c>
      <c r="D537" s="89">
        <v>2254</v>
      </c>
      <c r="E537" s="91">
        <v>81.489999999999995</v>
      </c>
      <c r="F537" s="92">
        <f t="shared" si="179"/>
        <v>183678.46</v>
      </c>
      <c r="G537" s="89" t="s">
        <v>661</v>
      </c>
    </row>
    <row r="538" spans="1:7" s="93" customFormat="1" ht="28.5" x14ac:dyDescent="0.25">
      <c r="A538" s="186"/>
      <c r="B538" s="188" t="s">
        <v>244</v>
      </c>
      <c r="C538" s="188" t="s">
        <v>245</v>
      </c>
      <c r="D538" s="188" t="s">
        <v>154</v>
      </c>
      <c r="E538" s="189"/>
      <c r="F538" s="190">
        <f>SUM(F539:F591)</f>
        <v>10139371.23</v>
      </c>
      <c r="G538" s="192"/>
    </row>
    <row r="539" spans="1:7" s="93" customFormat="1" ht="30" x14ac:dyDescent="0.25">
      <c r="A539" s="126">
        <f>A537+1</f>
        <v>328</v>
      </c>
      <c r="B539" s="100" t="s">
        <v>229</v>
      </c>
      <c r="C539" s="89" t="s">
        <v>12</v>
      </c>
      <c r="D539" s="89">
        <v>561</v>
      </c>
      <c r="E539" s="91">
        <v>37.479999999999997</v>
      </c>
      <c r="F539" s="92">
        <f t="shared" ref="F539" si="180">D539*E539</f>
        <v>21026.28</v>
      </c>
      <c r="G539" s="89" t="s">
        <v>662</v>
      </c>
    </row>
    <row r="540" spans="1:7" s="93" customFormat="1" ht="30" x14ac:dyDescent="0.25">
      <c r="A540" s="126">
        <f>A539+1</f>
        <v>329</v>
      </c>
      <c r="B540" s="100" t="s">
        <v>1065</v>
      </c>
      <c r="C540" s="89" t="s">
        <v>12</v>
      </c>
      <c r="D540" s="89">
        <v>8014</v>
      </c>
      <c r="E540" s="91">
        <v>269.79000000000002</v>
      </c>
      <c r="F540" s="92">
        <f t="shared" ref="F540:F545" si="181">D540*E540</f>
        <v>2162097.06</v>
      </c>
      <c r="G540" s="89" t="s">
        <v>663</v>
      </c>
    </row>
    <row r="541" spans="1:7" s="93" customFormat="1" ht="75" x14ac:dyDescent="0.25">
      <c r="A541" s="126">
        <f t="shared" ref="A541:A545" si="182">A540+1</f>
        <v>330</v>
      </c>
      <c r="B541" s="100" t="s">
        <v>64</v>
      </c>
      <c r="C541" s="89" t="s">
        <v>12</v>
      </c>
      <c r="D541" s="89">
        <v>1205</v>
      </c>
      <c r="E541" s="91">
        <v>18.239999999999998</v>
      </c>
      <c r="F541" s="92">
        <f t="shared" si="181"/>
        <v>21979.200000000001</v>
      </c>
      <c r="G541" s="89" t="s">
        <v>664</v>
      </c>
    </row>
    <row r="542" spans="1:7" s="93" customFormat="1" ht="45" x14ac:dyDescent="0.25">
      <c r="A542" s="126">
        <f t="shared" si="182"/>
        <v>331</v>
      </c>
      <c r="B542" s="100" t="s">
        <v>65</v>
      </c>
      <c r="C542" s="89" t="s">
        <v>12</v>
      </c>
      <c r="D542" s="89">
        <v>7940</v>
      </c>
      <c r="E542" s="91">
        <v>12.01</v>
      </c>
      <c r="F542" s="92">
        <f t="shared" si="181"/>
        <v>95359.4</v>
      </c>
      <c r="G542" s="89" t="s">
        <v>665</v>
      </c>
    </row>
    <row r="543" spans="1:7" s="93" customFormat="1" x14ac:dyDescent="0.25">
      <c r="A543" s="126">
        <f>A542+1</f>
        <v>332</v>
      </c>
      <c r="B543" s="100" t="s">
        <v>66</v>
      </c>
      <c r="C543" s="89" t="s">
        <v>12</v>
      </c>
      <c r="D543" s="89">
        <v>3970</v>
      </c>
      <c r="E543" s="91">
        <v>17.170000000000002</v>
      </c>
      <c r="F543" s="92">
        <f t="shared" si="181"/>
        <v>68164.899999999994</v>
      </c>
      <c r="G543" s="89" t="s">
        <v>666</v>
      </c>
    </row>
    <row r="544" spans="1:7" s="93" customFormat="1" ht="45" x14ac:dyDescent="0.25">
      <c r="A544" s="126">
        <f t="shared" si="182"/>
        <v>333</v>
      </c>
      <c r="B544" s="94" t="s">
        <v>67</v>
      </c>
      <c r="C544" s="89" t="s">
        <v>51</v>
      </c>
      <c r="D544" s="89">
        <v>4738</v>
      </c>
      <c r="E544" s="91">
        <v>6.05</v>
      </c>
      <c r="F544" s="92">
        <f t="shared" si="181"/>
        <v>28664.9</v>
      </c>
      <c r="G544" s="89" t="s">
        <v>667</v>
      </c>
    </row>
    <row r="545" spans="1:7" s="93" customFormat="1" ht="30" x14ac:dyDescent="0.25">
      <c r="A545" s="126">
        <f t="shared" si="182"/>
        <v>334</v>
      </c>
      <c r="B545" s="100" t="s">
        <v>69</v>
      </c>
      <c r="C545" s="89" t="s">
        <v>51</v>
      </c>
      <c r="D545" s="89">
        <v>3050</v>
      </c>
      <c r="E545" s="91">
        <v>6.06</v>
      </c>
      <c r="F545" s="92">
        <f t="shared" si="181"/>
        <v>18483</v>
      </c>
      <c r="G545" s="89" t="s">
        <v>667</v>
      </c>
    </row>
    <row r="546" spans="1:7" s="93" customFormat="1" x14ac:dyDescent="0.25">
      <c r="A546" s="126"/>
      <c r="B546" s="101" t="s">
        <v>230</v>
      </c>
      <c r="C546" s="101"/>
      <c r="D546" s="101"/>
      <c r="E546" s="95"/>
      <c r="F546" s="92"/>
      <c r="G546" s="89"/>
    </row>
    <row r="547" spans="1:7" s="93" customFormat="1" ht="45" x14ac:dyDescent="0.25">
      <c r="A547" s="126">
        <f>A545+1</f>
        <v>335</v>
      </c>
      <c r="B547" s="94" t="s">
        <v>1050</v>
      </c>
      <c r="C547" s="89" t="s">
        <v>12</v>
      </c>
      <c r="D547" s="89">
        <v>1358</v>
      </c>
      <c r="E547" s="91">
        <v>501.85</v>
      </c>
      <c r="F547" s="92">
        <f t="shared" ref="F547" si="183">D547*E547</f>
        <v>681512.3</v>
      </c>
      <c r="G547" s="89" t="s">
        <v>668</v>
      </c>
    </row>
    <row r="548" spans="1:7" s="93" customFormat="1" ht="60" x14ac:dyDescent="0.25">
      <c r="A548" s="126">
        <f>A547+1</f>
        <v>336</v>
      </c>
      <c r="B548" s="94" t="s">
        <v>231</v>
      </c>
      <c r="C548" s="89" t="s">
        <v>51</v>
      </c>
      <c r="D548" s="89">
        <v>2722</v>
      </c>
      <c r="E548" s="91">
        <v>179.73</v>
      </c>
      <c r="F548" s="92">
        <f t="shared" ref="F548:F553" si="184">D548*E548</f>
        <v>489225.06</v>
      </c>
      <c r="G548" s="89" t="s">
        <v>669</v>
      </c>
    </row>
    <row r="549" spans="1:7" s="93" customFormat="1" ht="60" x14ac:dyDescent="0.25">
      <c r="A549" s="126">
        <f t="shared" ref="A549:A553" si="185">A548+1</f>
        <v>337</v>
      </c>
      <c r="B549" s="94" t="s">
        <v>232</v>
      </c>
      <c r="C549" s="89" t="s">
        <v>51</v>
      </c>
      <c r="D549" s="89">
        <v>2584</v>
      </c>
      <c r="E549" s="91">
        <v>171.13</v>
      </c>
      <c r="F549" s="92">
        <f t="shared" si="184"/>
        <v>442199.92</v>
      </c>
      <c r="G549" s="89" t="s">
        <v>670</v>
      </c>
    </row>
    <row r="550" spans="1:7" s="93" customFormat="1" ht="30" x14ac:dyDescent="0.25">
      <c r="A550" s="126">
        <f t="shared" si="185"/>
        <v>338</v>
      </c>
      <c r="B550" s="94" t="s">
        <v>1040</v>
      </c>
      <c r="C550" s="89" t="s">
        <v>13</v>
      </c>
      <c r="D550" s="90">
        <v>1.5</v>
      </c>
      <c r="E550" s="91">
        <v>15611.66</v>
      </c>
      <c r="F550" s="92">
        <f t="shared" si="184"/>
        <v>23417.49</v>
      </c>
      <c r="G550" s="89" t="s">
        <v>671</v>
      </c>
    </row>
    <row r="551" spans="1:7" s="93" customFormat="1" ht="60" x14ac:dyDescent="0.25">
      <c r="A551" s="126">
        <f t="shared" si="185"/>
        <v>339</v>
      </c>
      <c r="B551" s="94" t="s">
        <v>246</v>
      </c>
      <c r="C551" s="89" t="s">
        <v>51</v>
      </c>
      <c r="D551" s="89">
        <v>2510</v>
      </c>
      <c r="E551" s="91">
        <v>528.99</v>
      </c>
      <c r="F551" s="92">
        <f t="shared" si="184"/>
        <v>1327764.8999999999</v>
      </c>
      <c r="G551" s="89" t="s">
        <v>672</v>
      </c>
    </row>
    <row r="552" spans="1:7" s="93" customFormat="1" ht="30" x14ac:dyDescent="0.25">
      <c r="A552" s="126">
        <f t="shared" si="185"/>
        <v>340</v>
      </c>
      <c r="B552" s="94" t="s">
        <v>1041</v>
      </c>
      <c r="C552" s="89" t="s">
        <v>13</v>
      </c>
      <c r="D552" s="90">
        <v>6.5</v>
      </c>
      <c r="E552" s="91">
        <v>15619.02</v>
      </c>
      <c r="F552" s="92">
        <f t="shared" si="184"/>
        <v>101523.63</v>
      </c>
      <c r="G552" s="89" t="s">
        <v>673</v>
      </c>
    </row>
    <row r="553" spans="1:7" s="93" customFormat="1" ht="60" x14ac:dyDescent="0.25">
      <c r="A553" s="126">
        <f t="shared" si="185"/>
        <v>341</v>
      </c>
      <c r="B553" s="94" t="s">
        <v>234</v>
      </c>
      <c r="C553" s="89" t="s">
        <v>51</v>
      </c>
      <c r="D553" s="89">
        <v>2510</v>
      </c>
      <c r="E553" s="91">
        <v>476.51</v>
      </c>
      <c r="F553" s="92">
        <f t="shared" si="184"/>
        <v>1196040.1000000001</v>
      </c>
      <c r="G553" s="89" t="s">
        <v>674</v>
      </c>
    </row>
    <row r="554" spans="1:7" s="93" customFormat="1" x14ac:dyDescent="0.25">
      <c r="A554" s="126"/>
      <c r="B554" s="101" t="s">
        <v>74</v>
      </c>
      <c r="C554" s="101"/>
      <c r="D554" s="101"/>
      <c r="E554" s="95"/>
      <c r="F554" s="92"/>
      <c r="G554" s="89"/>
    </row>
    <row r="555" spans="1:7" s="93" customFormat="1" ht="30" x14ac:dyDescent="0.25">
      <c r="A555" s="126">
        <f>A553+1</f>
        <v>342</v>
      </c>
      <c r="B555" s="100" t="s">
        <v>235</v>
      </c>
      <c r="C555" s="89" t="s">
        <v>51</v>
      </c>
      <c r="D555" s="89">
        <v>1067</v>
      </c>
      <c r="E555" s="91">
        <v>6.76</v>
      </c>
      <c r="F555" s="92">
        <f t="shared" ref="F555" si="186">D555*E555</f>
        <v>7212.92</v>
      </c>
      <c r="G555" s="89" t="s">
        <v>675</v>
      </c>
    </row>
    <row r="556" spans="1:7" s="93" customFormat="1" ht="45" x14ac:dyDescent="0.25">
      <c r="A556" s="126">
        <f>A555+1</f>
        <v>343</v>
      </c>
      <c r="B556" s="100" t="s">
        <v>1066</v>
      </c>
      <c r="C556" s="89" t="s">
        <v>12</v>
      </c>
      <c r="D556" s="89">
        <v>845</v>
      </c>
      <c r="E556" s="91">
        <v>269.8</v>
      </c>
      <c r="F556" s="92">
        <f t="shared" ref="F556:F558" si="187">D556*E556</f>
        <v>227981</v>
      </c>
      <c r="G556" s="89" t="s">
        <v>676</v>
      </c>
    </row>
    <row r="557" spans="1:7" s="93" customFormat="1" ht="45" x14ac:dyDescent="0.25">
      <c r="A557" s="126">
        <f>A556+1</f>
        <v>344</v>
      </c>
      <c r="B557" s="100" t="s">
        <v>65</v>
      </c>
      <c r="C557" s="89" t="s">
        <v>12</v>
      </c>
      <c r="D557" s="89">
        <v>782</v>
      </c>
      <c r="E557" s="91">
        <v>12</v>
      </c>
      <c r="F557" s="92">
        <f t="shared" si="187"/>
        <v>9384</v>
      </c>
      <c r="G557" s="89" t="s">
        <v>677</v>
      </c>
    </row>
    <row r="558" spans="1:7" s="93" customFormat="1" x14ac:dyDescent="0.25">
      <c r="A558" s="126">
        <f>A557+1</f>
        <v>345</v>
      </c>
      <c r="B558" s="100" t="s">
        <v>66</v>
      </c>
      <c r="C558" s="89" t="s">
        <v>12</v>
      </c>
      <c r="D558" s="89">
        <v>391</v>
      </c>
      <c r="E558" s="91">
        <v>17.149999999999999</v>
      </c>
      <c r="F558" s="92">
        <f t="shared" si="187"/>
        <v>6705.65</v>
      </c>
      <c r="G558" s="89" t="s">
        <v>678</v>
      </c>
    </row>
    <row r="559" spans="1:7" s="93" customFormat="1" x14ac:dyDescent="0.25">
      <c r="A559" s="178">
        <f>A558+1</f>
        <v>346</v>
      </c>
      <c r="B559" s="177" t="s">
        <v>247</v>
      </c>
      <c r="C559" s="89" t="s">
        <v>38</v>
      </c>
      <c r="D559" s="89">
        <v>1</v>
      </c>
      <c r="E559" s="95"/>
      <c r="F559" s="92"/>
      <c r="G559" s="89"/>
    </row>
    <row r="560" spans="1:7" s="93" customFormat="1" ht="30" x14ac:dyDescent="0.25">
      <c r="A560" s="179"/>
      <c r="B560" s="177"/>
      <c r="C560" s="89" t="s">
        <v>112</v>
      </c>
      <c r="D560" s="90">
        <v>20.399999999999999</v>
      </c>
      <c r="E560" s="95"/>
      <c r="F560" s="92"/>
      <c r="G560" s="89"/>
    </row>
    <row r="561" spans="1:7" s="93" customFormat="1" ht="90" x14ac:dyDescent="0.25">
      <c r="A561" s="126">
        <f>A559+1</f>
        <v>347</v>
      </c>
      <c r="B561" s="94" t="s">
        <v>1067</v>
      </c>
      <c r="C561" s="89" t="s">
        <v>12</v>
      </c>
      <c r="D561" s="89">
        <v>157</v>
      </c>
      <c r="E561" s="91">
        <v>248.29</v>
      </c>
      <c r="F561" s="92">
        <f t="shared" ref="F561" si="188">D561*E561</f>
        <v>38981.53</v>
      </c>
      <c r="G561" s="89" t="s">
        <v>679</v>
      </c>
    </row>
    <row r="562" spans="1:7" s="93" customFormat="1" ht="45" x14ac:dyDescent="0.25">
      <c r="A562" s="126">
        <f>A561+1</f>
        <v>348</v>
      </c>
      <c r="B562" s="94" t="s">
        <v>248</v>
      </c>
      <c r="C562" s="89" t="s">
        <v>12</v>
      </c>
      <c r="D562" s="89">
        <v>2</v>
      </c>
      <c r="E562" s="91">
        <v>183.39</v>
      </c>
      <c r="F562" s="92">
        <f t="shared" ref="F562:F565" si="189">D562*E562</f>
        <v>366.78</v>
      </c>
      <c r="G562" s="89" t="s">
        <v>680</v>
      </c>
    </row>
    <row r="563" spans="1:7" s="93" customFormat="1" ht="45" x14ac:dyDescent="0.25">
      <c r="A563" s="126">
        <f t="shared" ref="A563:A564" si="190">A562+1</f>
        <v>349</v>
      </c>
      <c r="B563" s="94" t="s">
        <v>249</v>
      </c>
      <c r="C563" s="89" t="s">
        <v>12</v>
      </c>
      <c r="D563" s="89">
        <v>157</v>
      </c>
      <c r="E563" s="91">
        <v>259.77</v>
      </c>
      <c r="F563" s="92">
        <f t="shared" si="189"/>
        <v>40783.89</v>
      </c>
      <c r="G563" s="89" t="s">
        <v>681</v>
      </c>
    </row>
    <row r="564" spans="1:7" s="93" customFormat="1" ht="30" x14ac:dyDescent="0.25">
      <c r="A564" s="126">
        <f t="shared" si="190"/>
        <v>350</v>
      </c>
      <c r="B564" s="94" t="s">
        <v>952</v>
      </c>
      <c r="C564" s="89" t="s">
        <v>12</v>
      </c>
      <c r="D564" s="89">
        <v>37.799999999999997</v>
      </c>
      <c r="E564" s="91">
        <v>1908.52</v>
      </c>
      <c r="F564" s="92">
        <f t="shared" si="189"/>
        <v>72142.06</v>
      </c>
      <c r="G564" s="89" t="s">
        <v>682</v>
      </c>
    </row>
    <row r="565" spans="1:7" s="93" customFormat="1" ht="30" x14ac:dyDescent="0.25">
      <c r="A565" s="178">
        <f>A564+1</f>
        <v>351</v>
      </c>
      <c r="B565" s="174" t="s">
        <v>250</v>
      </c>
      <c r="C565" s="89" t="s">
        <v>112</v>
      </c>
      <c r="D565" s="89">
        <v>80.16</v>
      </c>
      <c r="E565" s="91">
        <v>9334.77</v>
      </c>
      <c r="F565" s="92">
        <f t="shared" si="189"/>
        <v>748275.16</v>
      </c>
      <c r="G565" s="89" t="s">
        <v>683</v>
      </c>
    </row>
    <row r="566" spans="1:7" s="93" customFormat="1" x14ac:dyDescent="0.25">
      <c r="A566" s="179"/>
      <c r="B566" s="175"/>
      <c r="C566" s="89" t="s">
        <v>13</v>
      </c>
      <c r="D566" s="89">
        <v>47.57</v>
      </c>
      <c r="E566" s="95"/>
      <c r="F566" s="92"/>
      <c r="G566" s="89"/>
    </row>
    <row r="567" spans="1:7" s="93" customFormat="1" ht="45" x14ac:dyDescent="0.25">
      <c r="A567" s="126">
        <f>A565+1</f>
        <v>352</v>
      </c>
      <c r="B567" s="94" t="s">
        <v>119</v>
      </c>
      <c r="C567" s="89" t="s">
        <v>51</v>
      </c>
      <c r="D567" s="89">
        <v>382.8</v>
      </c>
      <c r="E567" s="91">
        <v>449.4</v>
      </c>
      <c r="F567" s="92">
        <f t="shared" ref="F567" si="191">D567*E567</f>
        <v>172030.32</v>
      </c>
      <c r="G567" s="89" t="s">
        <v>684</v>
      </c>
    </row>
    <row r="568" spans="1:7" s="93" customFormat="1" ht="45" x14ac:dyDescent="0.25">
      <c r="A568" s="126">
        <f>A567+1</f>
        <v>353</v>
      </c>
      <c r="B568" s="94" t="s">
        <v>1068</v>
      </c>
      <c r="C568" s="89" t="s">
        <v>12</v>
      </c>
      <c r="D568" s="89">
        <v>232</v>
      </c>
      <c r="E568" s="91">
        <v>269.82</v>
      </c>
      <c r="F568" s="92">
        <f t="shared" ref="F568:F571" si="192">D568*E568</f>
        <v>62598.239999999998</v>
      </c>
      <c r="G568" s="89" t="s">
        <v>685</v>
      </c>
    </row>
    <row r="569" spans="1:7" s="93" customFormat="1" ht="30" x14ac:dyDescent="0.25">
      <c r="A569" s="126">
        <f>A568+1</f>
        <v>354</v>
      </c>
      <c r="B569" s="100" t="s">
        <v>251</v>
      </c>
      <c r="C569" s="89" t="s">
        <v>12</v>
      </c>
      <c r="D569" s="89">
        <v>230</v>
      </c>
      <c r="E569" s="91">
        <v>24.68</v>
      </c>
      <c r="F569" s="92">
        <f t="shared" si="192"/>
        <v>5676.4</v>
      </c>
      <c r="G569" s="89" t="s">
        <v>686</v>
      </c>
    </row>
    <row r="570" spans="1:7" s="93" customFormat="1" ht="30" x14ac:dyDescent="0.25">
      <c r="A570" s="126">
        <f t="shared" ref="A570:A571" si="193">A569+1</f>
        <v>355</v>
      </c>
      <c r="B570" s="100" t="s">
        <v>135</v>
      </c>
      <c r="C570" s="89" t="s">
        <v>12</v>
      </c>
      <c r="D570" s="89">
        <v>2</v>
      </c>
      <c r="E570" s="91">
        <v>111.63</v>
      </c>
      <c r="F570" s="92">
        <f t="shared" si="192"/>
        <v>223.26</v>
      </c>
      <c r="G570" s="89" t="s">
        <v>687</v>
      </c>
    </row>
    <row r="571" spans="1:7" s="93" customFormat="1" ht="30" x14ac:dyDescent="0.25">
      <c r="A571" s="126">
        <f t="shared" si="193"/>
        <v>356</v>
      </c>
      <c r="B571" s="100" t="s">
        <v>252</v>
      </c>
      <c r="C571" s="89" t="s">
        <v>12</v>
      </c>
      <c r="D571" s="89">
        <v>215</v>
      </c>
      <c r="E571" s="91">
        <v>44.69</v>
      </c>
      <c r="F571" s="92">
        <f t="shared" si="192"/>
        <v>9608.35</v>
      </c>
      <c r="G571" s="89" t="s">
        <v>688</v>
      </c>
    </row>
    <row r="572" spans="1:7" s="93" customFormat="1" x14ac:dyDescent="0.25">
      <c r="A572" s="126"/>
      <c r="B572" s="101" t="s">
        <v>237</v>
      </c>
      <c r="C572" s="102"/>
      <c r="D572" s="102"/>
      <c r="E572" s="95"/>
      <c r="F572" s="92"/>
      <c r="G572" s="89"/>
    </row>
    <row r="573" spans="1:7" s="93" customFormat="1" ht="30" x14ac:dyDescent="0.25">
      <c r="A573" s="126">
        <f>A571+1</f>
        <v>357</v>
      </c>
      <c r="B573" s="100" t="s">
        <v>216</v>
      </c>
      <c r="C573" s="89"/>
      <c r="D573" s="89"/>
      <c r="E573" s="95"/>
      <c r="F573" s="92"/>
      <c r="G573" s="89"/>
    </row>
    <row r="574" spans="1:7" s="93" customFormat="1" x14ac:dyDescent="0.25">
      <c r="A574" s="178"/>
      <c r="B574" s="171" t="s">
        <v>218</v>
      </c>
      <c r="C574" s="89" t="s">
        <v>21</v>
      </c>
      <c r="D574" s="89">
        <v>200</v>
      </c>
      <c r="E574" s="91">
        <v>10.17</v>
      </c>
      <c r="F574" s="92">
        <f t="shared" ref="F574" si="194">D574*E574</f>
        <v>2034</v>
      </c>
      <c r="G574" s="89" t="s">
        <v>689</v>
      </c>
    </row>
    <row r="575" spans="1:7" s="93" customFormat="1" x14ac:dyDescent="0.25">
      <c r="A575" s="179"/>
      <c r="B575" s="171"/>
      <c r="C575" s="89" t="s">
        <v>51</v>
      </c>
      <c r="D575" s="89">
        <v>15</v>
      </c>
      <c r="E575" s="95"/>
      <c r="F575" s="92"/>
      <c r="G575" s="89"/>
    </row>
    <row r="576" spans="1:7" s="93" customFormat="1" x14ac:dyDescent="0.25">
      <c r="A576" s="178">
        <f>A573+1</f>
        <v>358</v>
      </c>
      <c r="B576" s="171" t="s">
        <v>253</v>
      </c>
      <c r="C576" s="89" t="s">
        <v>21</v>
      </c>
      <c r="D576" s="89">
        <v>1380</v>
      </c>
      <c r="E576" s="91">
        <v>12.65</v>
      </c>
      <c r="F576" s="92">
        <f t="shared" ref="F576" si="195">D576*E576</f>
        <v>17457</v>
      </c>
      <c r="G576" s="89" t="s">
        <v>689</v>
      </c>
    </row>
    <row r="577" spans="1:7" s="93" customFormat="1" x14ac:dyDescent="0.25">
      <c r="A577" s="179"/>
      <c r="B577" s="171"/>
      <c r="C577" s="89" t="s">
        <v>51</v>
      </c>
      <c r="D577" s="89">
        <v>138</v>
      </c>
      <c r="E577" s="95"/>
      <c r="F577" s="92"/>
      <c r="G577" s="89"/>
    </row>
    <row r="578" spans="1:7" s="93" customFormat="1" x14ac:dyDescent="0.25">
      <c r="A578" s="126"/>
      <c r="B578" s="101" t="s">
        <v>254</v>
      </c>
      <c r="C578" s="101"/>
      <c r="D578" s="101"/>
      <c r="E578" s="95"/>
      <c r="F578" s="92"/>
      <c r="G578" s="89"/>
    </row>
    <row r="579" spans="1:7" s="93" customFormat="1" ht="60" x14ac:dyDescent="0.25">
      <c r="A579" s="126">
        <f>A576+1</f>
        <v>359</v>
      </c>
      <c r="B579" s="100" t="s">
        <v>255</v>
      </c>
      <c r="C579" s="89" t="s">
        <v>12</v>
      </c>
      <c r="D579" s="89">
        <v>6294</v>
      </c>
      <c r="E579" s="91">
        <v>166.68</v>
      </c>
      <c r="F579" s="92">
        <f t="shared" ref="F579" si="196">D579*E579</f>
        <v>1049083.92</v>
      </c>
      <c r="G579" s="89" t="s">
        <v>690</v>
      </c>
    </row>
    <row r="580" spans="1:7" s="93" customFormat="1" x14ac:dyDescent="0.25">
      <c r="A580" s="178">
        <f>A579+1</f>
        <v>360</v>
      </c>
      <c r="B580" s="171" t="s">
        <v>239</v>
      </c>
      <c r="C580" s="89" t="s">
        <v>51</v>
      </c>
      <c r="D580" s="89">
        <v>2510</v>
      </c>
      <c r="E580" s="91">
        <v>69.989999999999995</v>
      </c>
      <c r="F580" s="92">
        <f t="shared" ref="F580" si="197">D580*E580</f>
        <v>175674.9</v>
      </c>
      <c r="G580" s="89" t="s">
        <v>691</v>
      </c>
    </row>
    <row r="581" spans="1:7" s="93" customFormat="1" x14ac:dyDescent="0.25">
      <c r="A581" s="179"/>
      <c r="B581" s="171"/>
      <c r="C581" s="89" t="s">
        <v>12</v>
      </c>
      <c r="D581" s="89">
        <v>276</v>
      </c>
      <c r="E581" s="95"/>
      <c r="F581" s="92"/>
      <c r="G581" s="89"/>
    </row>
    <row r="582" spans="1:7" s="93" customFormat="1" ht="30" x14ac:dyDescent="0.25">
      <c r="A582" s="126">
        <f>A580+1</f>
        <v>361</v>
      </c>
      <c r="B582" s="100" t="s">
        <v>240</v>
      </c>
      <c r="C582" s="89" t="s">
        <v>12</v>
      </c>
      <c r="D582" s="89">
        <v>823</v>
      </c>
      <c r="E582" s="91">
        <v>61.99</v>
      </c>
      <c r="F582" s="92">
        <f t="shared" ref="F582:F583" si="198">D582*E582</f>
        <v>51017.77</v>
      </c>
      <c r="G582" s="89" t="s">
        <v>692</v>
      </c>
    </row>
    <row r="583" spans="1:7" s="93" customFormat="1" ht="60" x14ac:dyDescent="0.25">
      <c r="A583" s="126">
        <f>A582+1</f>
        <v>362</v>
      </c>
      <c r="B583" s="100" t="s">
        <v>1069</v>
      </c>
      <c r="C583" s="89" t="s">
        <v>13</v>
      </c>
      <c r="D583" s="89">
        <v>552</v>
      </c>
      <c r="E583" s="91">
        <v>38.28</v>
      </c>
      <c r="F583" s="92">
        <f t="shared" si="198"/>
        <v>21130.560000000001</v>
      </c>
      <c r="G583" s="89" t="s">
        <v>693</v>
      </c>
    </row>
    <row r="584" spans="1:7" s="93" customFormat="1" ht="60" x14ac:dyDescent="0.25">
      <c r="A584" s="126">
        <f>A583+1</f>
        <v>363</v>
      </c>
      <c r="B584" s="100" t="s">
        <v>1070</v>
      </c>
      <c r="C584" s="89" t="s">
        <v>13</v>
      </c>
      <c r="D584" s="89">
        <v>1481</v>
      </c>
      <c r="E584" s="91">
        <v>66.42</v>
      </c>
      <c r="F584" s="92">
        <f t="shared" ref="F584:F585" si="199">D584*E584</f>
        <v>98368.02</v>
      </c>
      <c r="G584" s="89" t="s">
        <v>694</v>
      </c>
    </row>
    <row r="585" spans="1:7" s="93" customFormat="1" ht="45" x14ac:dyDescent="0.25">
      <c r="A585" s="126">
        <f>A584+1</f>
        <v>364</v>
      </c>
      <c r="B585" s="100" t="s">
        <v>1071</v>
      </c>
      <c r="C585" s="89" t="s">
        <v>13</v>
      </c>
      <c r="D585" s="90">
        <v>11.5</v>
      </c>
      <c r="E585" s="91">
        <v>12212.28</v>
      </c>
      <c r="F585" s="92">
        <f t="shared" si="199"/>
        <v>140441.22</v>
      </c>
      <c r="G585" s="89" t="s">
        <v>695</v>
      </c>
    </row>
    <row r="586" spans="1:7" s="93" customFormat="1" x14ac:dyDescent="0.25">
      <c r="A586" s="126"/>
      <c r="B586" s="101" t="s">
        <v>256</v>
      </c>
      <c r="C586" s="89"/>
      <c r="D586" s="89"/>
      <c r="E586" s="95"/>
      <c r="F586" s="92"/>
      <c r="G586" s="89"/>
    </row>
    <row r="587" spans="1:7" s="93" customFormat="1" ht="60" x14ac:dyDescent="0.25">
      <c r="A587" s="126">
        <f>A585+1</f>
        <v>365</v>
      </c>
      <c r="B587" s="100" t="s">
        <v>257</v>
      </c>
      <c r="C587" s="89" t="s">
        <v>12</v>
      </c>
      <c r="D587" s="89">
        <v>232</v>
      </c>
      <c r="E587" s="91">
        <v>166.68</v>
      </c>
      <c r="F587" s="92">
        <f t="shared" ref="F587" si="200">D587*E587</f>
        <v>38669.760000000002</v>
      </c>
      <c r="G587" s="89" t="s">
        <v>696</v>
      </c>
    </row>
    <row r="588" spans="1:7" s="93" customFormat="1" ht="45" x14ac:dyDescent="0.25">
      <c r="A588" s="126">
        <f>A587+1</f>
        <v>366</v>
      </c>
      <c r="B588" s="100" t="s">
        <v>1072</v>
      </c>
      <c r="C588" s="89" t="s">
        <v>13</v>
      </c>
      <c r="D588" s="89">
        <v>47.57</v>
      </c>
      <c r="E588" s="91">
        <v>4497.3500000000004</v>
      </c>
      <c r="F588" s="92">
        <f t="shared" ref="F588:F591" si="201">D588*E588</f>
        <v>213938.94</v>
      </c>
      <c r="G588" s="89" t="s">
        <v>697</v>
      </c>
    </row>
    <row r="589" spans="1:7" s="93" customFormat="1" x14ac:dyDescent="0.25">
      <c r="A589" s="126">
        <f t="shared" ref="A589:A591" si="202">A588+1</f>
        <v>367</v>
      </c>
      <c r="B589" s="100" t="s">
        <v>258</v>
      </c>
      <c r="C589" s="89" t="s">
        <v>51</v>
      </c>
      <c r="D589" s="89">
        <v>4017</v>
      </c>
      <c r="E589" s="91">
        <v>0.75</v>
      </c>
      <c r="F589" s="92">
        <f t="shared" si="201"/>
        <v>3012.75</v>
      </c>
      <c r="G589" s="89" t="s">
        <v>698</v>
      </c>
    </row>
    <row r="590" spans="1:7" s="93" customFormat="1" ht="45" x14ac:dyDescent="0.25">
      <c r="A590" s="126">
        <f t="shared" si="202"/>
        <v>368</v>
      </c>
      <c r="B590" s="100" t="s">
        <v>259</v>
      </c>
      <c r="C590" s="89" t="s">
        <v>51</v>
      </c>
      <c r="D590" s="89">
        <v>4017</v>
      </c>
      <c r="E590" s="91">
        <v>59.19</v>
      </c>
      <c r="F590" s="92">
        <f t="shared" si="201"/>
        <v>237766.23</v>
      </c>
      <c r="G590" s="89" t="s">
        <v>699</v>
      </c>
    </row>
    <row r="591" spans="1:7" s="93" customFormat="1" ht="30" x14ac:dyDescent="0.25">
      <c r="A591" s="126">
        <f t="shared" si="202"/>
        <v>369</v>
      </c>
      <c r="B591" s="100" t="s">
        <v>73</v>
      </c>
      <c r="C591" s="89" t="s">
        <v>12</v>
      </c>
      <c r="D591" s="89">
        <v>603</v>
      </c>
      <c r="E591" s="91">
        <v>18.82</v>
      </c>
      <c r="F591" s="92">
        <f t="shared" si="201"/>
        <v>11348.46</v>
      </c>
      <c r="G591" s="89" t="s">
        <v>700</v>
      </c>
    </row>
    <row r="592" spans="1:7" s="93" customFormat="1" ht="28.5" x14ac:dyDescent="0.25">
      <c r="A592" s="126"/>
      <c r="B592" s="96" t="s">
        <v>260</v>
      </c>
      <c r="C592" s="89"/>
      <c r="D592" s="89"/>
      <c r="E592" s="95"/>
      <c r="F592" s="99">
        <f>SUM(F593:F593)</f>
        <v>3270084.89</v>
      </c>
      <c r="G592" s="89"/>
    </row>
    <row r="593" spans="1:7" s="93" customFormat="1" ht="90" x14ac:dyDescent="0.25">
      <c r="A593" s="126">
        <f>A591+1</f>
        <v>370</v>
      </c>
      <c r="B593" s="94" t="s">
        <v>981</v>
      </c>
      <c r="C593" s="89" t="s">
        <v>112</v>
      </c>
      <c r="D593" s="103">
        <v>3659</v>
      </c>
      <c r="E593" s="91">
        <v>893.71</v>
      </c>
      <c r="F593" s="92">
        <f t="shared" ref="F593" si="203">D593*E593</f>
        <v>3270084.89</v>
      </c>
      <c r="G593" s="89" t="s">
        <v>1015</v>
      </c>
    </row>
    <row r="594" spans="1:7" s="93" customFormat="1" x14ac:dyDescent="0.25">
      <c r="A594" s="126"/>
      <c r="B594" s="96" t="s">
        <v>261</v>
      </c>
      <c r="C594" s="96"/>
      <c r="D594" s="96"/>
      <c r="E594" s="95"/>
      <c r="F594" s="99">
        <f>SUM(F596:F618)</f>
        <v>212247.27</v>
      </c>
      <c r="G594" s="89"/>
    </row>
    <row r="595" spans="1:7" s="93" customFormat="1" x14ac:dyDescent="0.25">
      <c r="A595" s="126"/>
      <c r="B595" s="104" t="s">
        <v>859</v>
      </c>
      <c r="C595" s="96"/>
      <c r="D595" s="96"/>
      <c r="E595" s="95"/>
      <c r="F595" s="92"/>
      <c r="G595" s="89"/>
    </row>
    <row r="596" spans="1:7" s="93" customFormat="1" x14ac:dyDescent="0.25">
      <c r="A596" s="127">
        <f>A593+1</f>
        <v>371</v>
      </c>
      <c r="B596" s="100" t="s">
        <v>262</v>
      </c>
      <c r="C596" s="89" t="s">
        <v>13</v>
      </c>
      <c r="D596" s="89">
        <v>1.2</v>
      </c>
      <c r="E596" s="91">
        <v>5257.65</v>
      </c>
      <c r="F596" s="92">
        <f t="shared" ref="F596" si="204">D596*E596</f>
        <v>6309.18</v>
      </c>
      <c r="G596" s="89" t="s">
        <v>704</v>
      </c>
    </row>
    <row r="597" spans="1:7" s="93" customFormat="1" ht="30" x14ac:dyDescent="0.25">
      <c r="A597" s="127">
        <f>A596+1</f>
        <v>372</v>
      </c>
      <c r="B597" s="100" t="s">
        <v>263</v>
      </c>
      <c r="C597" s="89" t="s">
        <v>264</v>
      </c>
      <c r="D597" s="89">
        <v>0.7</v>
      </c>
      <c r="E597" s="91">
        <v>3362.83</v>
      </c>
      <c r="F597" s="92">
        <f t="shared" ref="F597:F598" si="205">D597*E597</f>
        <v>2353.98</v>
      </c>
      <c r="G597" s="89" t="s">
        <v>701</v>
      </c>
    </row>
    <row r="598" spans="1:7" s="93" customFormat="1" ht="30" x14ac:dyDescent="0.25">
      <c r="A598" s="127">
        <f>A597+1</f>
        <v>373</v>
      </c>
      <c r="B598" s="100" t="s">
        <v>265</v>
      </c>
      <c r="C598" s="89" t="s">
        <v>266</v>
      </c>
      <c r="D598" s="89">
        <v>93.5</v>
      </c>
      <c r="E598" s="91">
        <v>43.67</v>
      </c>
      <c r="F598" s="92">
        <f t="shared" si="205"/>
        <v>4083.15</v>
      </c>
      <c r="G598" s="89" t="s">
        <v>702</v>
      </c>
    </row>
    <row r="599" spans="1:7" s="93" customFormat="1" ht="30" x14ac:dyDescent="0.25">
      <c r="A599" s="127">
        <f t="shared" ref="A599:A601" si="206">A598+1</f>
        <v>374</v>
      </c>
      <c r="B599" s="100" t="s">
        <v>267</v>
      </c>
      <c r="C599" s="89" t="s">
        <v>112</v>
      </c>
      <c r="D599" s="89">
        <v>33</v>
      </c>
      <c r="E599" s="91">
        <v>121.21</v>
      </c>
      <c r="F599" s="92">
        <f t="shared" ref="F599" si="207">D599*E599</f>
        <v>3999.93</v>
      </c>
      <c r="G599" s="89" t="s">
        <v>703</v>
      </c>
    </row>
    <row r="600" spans="1:7" s="93" customFormat="1" ht="30" x14ac:dyDescent="0.25">
      <c r="A600" s="127">
        <f t="shared" si="206"/>
        <v>375</v>
      </c>
      <c r="B600" s="100" t="s">
        <v>268</v>
      </c>
      <c r="C600" s="89" t="s">
        <v>13</v>
      </c>
      <c r="D600" s="89">
        <v>1.2</v>
      </c>
      <c r="E600" s="91">
        <v>287.07</v>
      </c>
      <c r="F600" s="92">
        <f t="shared" ref="F600:F601" si="208">D600*E600</f>
        <v>344.48</v>
      </c>
      <c r="G600" s="89" t="s">
        <v>705</v>
      </c>
    </row>
    <row r="601" spans="1:7" s="93" customFormat="1" ht="60" x14ac:dyDescent="0.25">
      <c r="A601" s="127">
        <f t="shared" si="206"/>
        <v>376</v>
      </c>
      <c r="B601" s="100" t="s">
        <v>269</v>
      </c>
      <c r="C601" s="89" t="s">
        <v>13</v>
      </c>
      <c r="D601" s="89">
        <v>17.34</v>
      </c>
      <c r="E601" s="91">
        <v>83.14</v>
      </c>
      <c r="F601" s="92">
        <f t="shared" si="208"/>
        <v>1441.65</v>
      </c>
      <c r="G601" s="89" t="s">
        <v>706</v>
      </c>
    </row>
    <row r="602" spans="1:7" s="93" customFormat="1" x14ac:dyDescent="0.25">
      <c r="A602" s="126"/>
      <c r="B602" s="101" t="s">
        <v>270</v>
      </c>
      <c r="C602" s="96"/>
      <c r="D602" s="96"/>
      <c r="E602" s="91"/>
      <c r="F602" s="92"/>
      <c r="G602" s="89"/>
    </row>
    <row r="603" spans="1:7" s="93" customFormat="1" ht="30" x14ac:dyDescent="0.25">
      <c r="A603" s="134">
        <f>A601+1</f>
        <v>377</v>
      </c>
      <c r="B603" s="135" t="s">
        <v>271</v>
      </c>
      <c r="C603" s="89" t="s">
        <v>264</v>
      </c>
      <c r="D603" s="89">
        <v>2.8</v>
      </c>
      <c r="E603" s="91">
        <v>968.29</v>
      </c>
      <c r="F603" s="92">
        <f t="shared" ref="F603" si="209">D603*E603</f>
        <v>2711.21</v>
      </c>
      <c r="G603" s="89" t="s">
        <v>708</v>
      </c>
    </row>
    <row r="604" spans="1:7" s="93" customFormat="1" x14ac:dyDescent="0.25">
      <c r="A604" s="134">
        <f>A603+1</f>
        <v>378</v>
      </c>
      <c r="B604" s="135" t="s">
        <v>272</v>
      </c>
      <c r="C604" s="89"/>
      <c r="D604" s="89"/>
      <c r="E604" s="95"/>
      <c r="F604" s="92"/>
    </row>
    <row r="605" spans="1:7" s="93" customFormat="1" ht="18" x14ac:dyDescent="0.25">
      <c r="A605" s="134"/>
      <c r="B605" s="135" t="s">
        <v>273</v>
      </c>
      <c r="C605" s="89" t="s">
        <v>264</v>
      </c>
      <c r="D605" s="89">
        <v>4.8</v>
      </c>
      <c r="E605" s="91">
        <v>4986.53</v>
      </c>
      <c r="F605" s="92">
        <f>D605*E605</f>
        <v>23935.34</v>
      </c>
      <c r="G605" s="105" t="s">
        <v>1088</v>
      </c>
    </row>
    <row r="606" spans="1:7" s="93" customFormat="1" x14ac:dyDescent="0.25">
      <c r="A606" s="134"/>
      <c r="B606" s="139" t="s">
        <v>950</v>
      </c>
      <c r="C606" s="89" t="s">
        <v>130</v>
      </c>
      <c r="D606" s="89">
        <v>97.04</v>
      </c>
      <c r="E606" s="95"/>
      <c r="F606" s="92"/>
      <c r="G606" s="89"/>
    </row>
    <row r="607" spans="1:7" s="93" customFormat="1" ht="30" x14ac:dyDescent="0.25">
      <c r="A607" s="134"/>
      <c r="B607" s="139" t="s">
        <v>709</v>
      </c>
      <c r="C607" s="89" t="s">
        <v>130</v>
      </c>
      <c r="D607" s="89">
        <v>40.909999999999997</v>
      </c>
      <c r="E607" s="91"/>
      <c r="F607" s="92"/>
      <c r="G607" s="105"/>
    </row>
    <row r="608" spans="1:7" s="93" customFormat="1" x14ac:dyDescent="0.25">
      <c r="A608" s="134"/>
      <c r="B608" s="139" t="s">
        <v>951</v>
      </c>
      <c r="C608" s="89" t="s">
        <v>130</v>
      </c>
      <c r="D608" s="89">
        <v>3.61</v>
      </c>
      <c r="E608" s="95"/>
      <c r="F608" s="92"/>
      <c r="G608" s="89"/>
    </row>
    <row r="609" spans="1:7" s="93" customFormat="1" ht="30" x14ac:dyDescent="0.25">
      <c r="A609" s="134">
        <f>A604+1</f>
        <v>379</v>
      </c>
      <c r="B609" s="135" t="s">
        <v>274</v>
      </c>
      <c r="C609" s="89" t="s">
        <v>38</v>
      </c>
      <c r="D609" s="89">
        <v>1</v>
      </c>
      <c r="E609" s="91">
        <v>97967.679999999993</v>
      </c>
      <c r="F609" s="92">
        <f t="shared" ref="F609" si="210">D609*E609</f>
        <v>97967.679999999993</v>
      </c>
      <c r="G609" s="105" t="s">
        <v>710</v>
      </c>
    </row>
    <row r="610" spans="1:7" s="93" customFormat="1" ht="30" x14ac:dyDescent="0.25">
      <c r="A610" s="126">
        <f>A609+1</f>
        <v>380</v>
      </c>
      <c r="B610" s="100" t="s">
        <v>275</v>
      </c>
      <c r="C610" s="89" t="s">
        <v>38</v>
      </c>
      <c r="D610" s="89">
        <v>1</v>
      </c>
      <c r="E610" s="106" t="s">
        <v>711</v>
      </c>
      <c r="F610" s="92"/>
      <c r="G610" s="89"/>
    </row>
    <row r="611" spans="1:7" s="93" customFormat="1" ht="18" x14ac:dyDescent="0.25">
      <c r="A611" s="126">
        <f t="shared" ref="A611:A618" si="211">A610+1</f>
        <v>381</v>
      </c>
      <c r="B611" s="100" t="s">
        <v>276</v>
      </c>
      <c r="C611" s="89" t="s">
        <v>277</v>
      </c>
      <c r="D611" s="89">
        <v>26</v>
      </c>
      <c r="E611" s="91">
        <v>57.41</v>
      </c>
      <c r="F611" s="92">
        <f t="shared" ref="F611" si="212">D611*E611</f>
        <v>1492.66</v>
      </c>
      <c r="G611" s="89" t="s">
        <v>717</v>
      </c>
    </row>
    <row r="612" spans="1:7" s="93" customFormat="1" x14ac:dyDescent="0.25">
      <c r="A612" s="126">
        <f t="shared" si="211"/>
        <v>382</v>
      </c>
      <c r="B612" s="100" t="s">
        <v>278</v>
      </c>
      <c r="C612" s="89" t="s">
        <v>14</v>
      </c>
      <c r="D612" s="89">
        <v>27</v>
      </c>
      <c r="E612" s="91">
        <v>457.66</v>
      </c>
      <c r="F612" s="92">
        <f t="shared" ref="F612:F613" si="213">D612*E612</f>
        <v>12356.82</v>
      </c>
      <c r="G612" s="105" t="s">
        <v>715</v>
      </c>
    </row>
    <row r="613" spans="1:7" s="93" customFormat="1" x14ac:dyDescent="0.25">
      <c r="A613" s="126">
        <f t="shared" si="211"/>
        <v>383</v>
      </c>
      <c r="B613" s="100" t="s">
        <v>279</v>
      </c>
      <c r="C613" s="89" t="s">
        <v>14</v>
      </c>
      <c r="D613" s="89">
        <v>13</v>
      </c>
      <c r="E613" s="91">
        <v>675.72</v>
      </c>
      <c r="F613" s="92">
        <f t="shared" si="213"/>
        <v>8784.36</v>
      </c>
      <c r="G613" s="105" t="s">
        <v>716</v>
      </c>
    </row>
    <row r="614" spans="1:7" s="93" customFormat="1" ht="30" x14ac:dyDescent="0.25">
      <c r="A614" s="126">
        <f t="shared" si="211"/>
        <v>384</v>
      </c>
      <c r="B614" s="100" t="s">
        <v>280</v>
      </c>
      <c r="C614" s="89"/>
      <c r="D614" s="89"/>
      <c r="E614" s="95"/>
      <c r="F614" s="92"/>
      <c r="G614" s="89"/>
    </row>
    <row r="615" spans="1:7" s="93" customFormat="1" ht="18" x14ac:dyDescent="0.25">
      <c r="A615" s="126">
        <f t="shared" si="211"/>
        <v>385</v>
      </c>
      <c r="B615" s="100" t="s">
        <v>281</v>
      </c>
      <c r="C615" s="89" t="s">
        <v>264</v>
      </c>
      <c r="D615" s="89">
        <v>16.2</v>
      </c>
      <c r="E615" s="91">
        <v>396.54</v>
      </c>
      <c r="F615" s="92">
        <f t="shared" ref="F615" si="214">D615*E615</f>
        <v>6423.95</v>
      </c>
      <c r="G615" s="105" t="s">
        <v>712</v>
      </c>
    </row>
    <row r="616" spans="1:7" s="93" customFormat="1" ht="30" x14ac:dyDescent="0.25">
      <c r="A616" s="126">
        <f t="shared" si="211"/>
        <v>386</v>
      </c>
      <c r="B616" s="100" t="s">
        <v>282</v>
      </c>
      <c r="C616" s="89" t="s">
        <v>266</v>
      </c>
      <c r="D616" s="89">
        <v>81</v>
      </c>
      <c r="E616" s="91">
        <v>229.18</v>
      </c>
      <c r="F616" s="92">
        <f t="shared" ref="F616:F618" si="215">D616*E616</f>
        <v>18563.580000000002</v>
      </c>
      <c r="G616" s="105" t="s">
        <v>714</v>
      </c>
    </row>
    <row r="617" spans="1:7" s="93" customFormat="1" ht="18" x14ac:dyDescent="0.25">
      <c r="A617" s="126">
        <f>A616+1</f>
        <v>387</v>
      </c>
      <c r="B617" s="100" t="s">
        <v>963</v>
      </c>
      <c r="C617" s="89" t="s">
        <v>264</v>
      </c>
      <c r="D617" s="89">
        <v>12.15</v>
      </c>
      <c r="E617" s="91">
        <v>1672.81</v>
      </c>
      <c r="F617" s="92">
        <f t="shared" si="215"/>
        <v>20324.64</v>
      </c>
      <c r="G617" s="105" t="s">
        <v>713</v>
      </c>
    </row>
    <row r="618" spans="1:7" s="93" customFormat="1" ht="30" x14ac:dyDescent="0.25">
      <c r="A618" s="126">
        <f t="shared" si="211"/>
        <v>388</v>
      </c>
      <c r="B618" s="100" t="s">
        <v>283</v>
      </c>
      <c r="C618" s="107" t="s">
        <v>284</v>
      </c>
      <c r="D618" s="89">
        <v>7.2</v>
      </c>
      <c r="E618" s="91">
        <v>160.37</v>
      </c>
      <c r="F618" s="92">
        <f t="shared" si="215"/>
        <v>1154.6600000000001</v>
      </c>
      <c r="G618" s="105" t="s">
        <v>707</v>
      </c>
    </row>
    <row r="619" spans="1:7" s="93" customFormat="1" x14ac:dyDescent="0.25">
      <c r="A619" s="126"/>
      <c r="B619" s="96" t="s">
        <v>285</v>
      </c>
      <c r="C619" s="89"/>
      <c r="D619" s="89"/>
      <c r="E619" s="95"/>
      <c r="F619" s="99">
        <f>SUM(F621:F842)</f>
        <v>13208056.01</v>
      </c>
      <c r="G619" s="89"/>
    </row>
    <row r="620" spans="1:7" s="93" customFormat="1" x14ac:dyDescent="0.25">
      <c r="A620" s="126"/>
      <c r="B620" s="101" t="s">
        <v>286</v>
      </c>
      <c r="C620" s="89"/>
      <c r="D620" s="96"/>
      <c r="E620" s="95"/>
      <c r="F620" s="92"/>
      <c r="G620" s="89"/>
    </row>
    <row r="621" spans="1:7" s="93" customFormat="1" ht="60" x14ac:dyDescent="0.25">
      <c r="A621" s="127">
        <f>A618+1</f>
        <v>389</v>
      </c>
      <c r="B621" s="94" t="s">
        <v>1073</v>
      </c>
      <c r="C621" s="89" t="s">
        <v>13</v>
      </c>
      <c r="D621" s="89">
        <v>3.32</v>
      </c>
      <c r="E621" s="91">
        <v>21566.81</v>
      </c>
      <c r="F621" s="92">
        <f t="shared" ref="F621" si="216">D621*E621</f>
        <v>71601.81</v>
      </c>
      <c r="G621" s="89" t="s">
        <v>718</v>
      </c>
    </row>
    <row r="622" spans="1:7" s="87" customFormat="1" ht="45" hidden="1" x14ac:dyDescent="0.25">
      <c r="A622" s="118">
        <f>A621+1</f>
        <v>390</v>
      </c>
      <c r="B622" s="85" t="s">
        <v>287</v>
      </c>
      <c r="C622" s="86" t="s">
        <v>13</v>
      </c>
      <c r="D622" s="86">
        <v>3.32</v>
      </c>
      <c r="E622" s="88"/>
      <c r="F622" s="77"/>
      <c r="G622" s="86"/>
    </row>
    <row r="623" spans="1:7" s="93" customFormat="1" ht="45" x14ac:dyDescent="0.25">
      <c r="A623" s="126">
        <f>A621+1</f>
        <v>390</v>
      </c>
      <c r="B623" s="100" t="s">
        <v>288</v>
      </c>
      <c r="C623" s="89" t="s">
        <v>51</v>
      </c>
      <c r="D623" s="89">
        <v>326.5</v>
      </c>
      <c r="E623" s="91">
        <v>56.02</v>
      </c>
      <c r="F623" s="92">
        <f t="shared" ref="F623" si="217">D623*E623</f>
        <v>18290.53</v>
      </c>
      <c r="G623" s="89" t="s">
        <v>719</v>
      </c>
    </row>
    <row r="624" spans="1:7" s="93" customFormat="1" ht="45" x14ac:dyDescent="0.25">
      <c r="A624" s="127">
        <f>A623+1</f>
        <v>391</v>
      </c>
      <c r="B624" s="100" t="s">
        <v>289</v>
      </c>
      <c r="C624" s="89" t="s">
        <v>12</v>
      </c>
      <c r="D624" s="89">
        <v>7.5</v>
      </c>
      <c r="E624" s="91">
        <v>624.33000000000004</v>
      </c>
      <c r="F624" s="92">
        <f t="shared" ref="F624:F625" si="218">D624*E624</f>
        <v>4682.4799999999996</v>
      </c>
      <c r="G624" s="89" t="s">
        <v>720</v>
      </c>
    </row>
    <row r="625" spans="1:7" s="93" customFormat="1" ht="60" x14ac:dyDescent="0.25">
      <c r="A625" s="127">
        <f t="shared" ref="A625:A627" si="219">A624+1</f>
        <v>392</v>
      </c>
      <c r="B625" s="94" t="s">
        <v>1074</v>
      </c>
      <c r="C625" s="89" t="s">
        <v>12</v>
      </c>
      <c r="D625" s="89">
        <v>53.2</v>
      </c>
      <c r="E625" s="91">
        <v>67.63</v>
      </c>
      <c r="F625" s="92">
        <f t="shared" si="218"/>
        <v>3597.92</v>
      </c>
      <c r="G625" s="89" t="s">
        <v>721</v>
      </c>
    </row>
    <row r="626" spans="1:7" s="93" customFormat="1" ht="45" x14ac:dyDescent="0.25">
      <c r="A626" s="127">
        <f t="shared" si="219"/>
        <v>393</v>
      </c>
      <c r="B626" s="108" t="s">
        <v>1075</v>
      </c>
      <c r="C626" s="89" t="s">
        <v>13</v>
      </c>
      <c r="D626" s="89">
        <v>1.38</v>
      </c>
      <c r="E626" s="91">
        <v>5658.21</v>
      </c>
      <c r="F626" s="92">
        <f t="shared" ref="F626" si="220">D626*E626</f>
        <v>7808.33</v>
      </c>
      <c r="G626" s="89" t="s">
        <v>722</v>
      </c>
    </row>
    <row r="627" spans="1:7" s="87" customFormat="1" ht="30" hidden="1" x14ac:dyDescent="0.25">
      <c r="A627" s="128">
        <f t="shared" si="219"/>
        <v>394</v>
      </c>
      <c r="B627" s="85" t="s">
        <v>290</v>
      </c>
      <c r="C627" s="86" t="s">
        <v>13</v>
      </c>
      <c r="D627" s="86">
        <v>1.38</v>
      </c>
      <c r="E627" s="88"/>
      <c r="F627" s="77"/>
      <c r="G627" s="86"/>
    </row>
    <row r="628" spans="1:7" s="93" customFormat="1" ht="30" x14ac:dyDescent="0.25">
      <c r="A628" s="126">
        <f>A626+1</f>
        <v>394</v>
      </c>
      <c r="B628" s="100" t="s">
        <v>291</v>
      </c>
      <c r="C628" s="89" t="s">
        <v>12</v>
      </c>
      <c r="D628" s="89">
        <v>34</v>
      </c>
      <c r="E628" s="91">
        <v>13861.95</v>
      </c>
      <c r="F628" s="92">
        <f t="shared" ref="F628" si="221">D628*E628</f>
        <v>471306.3</v>
      </c>
      <c r="G628" s="89" t="s">
        <v>723</v>
      </c>
    </row>
    <row r="629" spans="1:7" s="93" customFormat="1" ht="30" x14ac:dyDescent="0.25">
      <c r="A629" s="126">
        <f>A628+1</f>
        <v>395</v>
      </c>
      <c r="B629" s="94" t="s">
        <v>292</v>
      </c>
      <c r="C629" s="89" t="s">
        <v>12</v>
      </c>
      <c r="D629" s="89">
        <v>28.3</v>
      </c>
      <c r="E629" s="91">
        <v>13861.9</v>
      </c>
      <c r="F629" s="92">
        <f t="shared" ref="F629" si="222">D629*E629</f>
        <v>392291.77</v>
      </c>
      <c r="G629" s="89" t="s">
        <v>723</v>
      </c>
    </row>
    <row r="630" spans="1:7" s="93" customFormat="1" ht="30" x14ac:dyDescent="0.25">
      <c r="A630" s="129">
        <f>A629+1</f>
        <v>396</v>
      </c>
      <c r="B630" s="100" t="s">
        <v>1076</v>
      </c>
      <c r="C630" s="89" t="s">
        <v>13</v>
      </c>
      <c r="D630" s="89">
        <v>155.80000000000001</v>
      </c>
      <c r="E630" s="91">
        <v>127.96</v>
      </c>
      <c r="F630" s="92">
        <f t="shared" ref="F630" si="223">D630*E630</f>
        <v>19936.169999999998</v>
      </c>
      <c r="G630" s="89" t="s">
        <v>724</v>
      </c>
    </row>
    <row r="631" spans="1:7" s="93" customFormat="1" x14ac:dyDescent="0.25">
      <c r="A631" s="126"/>
      <c r="B631" s="109" t="s">
        <v>293</v>
      </c>
      <c r="C631" s="89"/>
      <c r="D631" s="96"/>
      <c r="E631" s="91"/>
      <c r="F631" s="92"/>
      <c r="G631" s="89"/>
    </row>
    <row r="632" spans="1:7" s="93" customFormat="1" ht="60" x14ac:dyDescent="0.25">
      <c r="A632" s="130">
        <f>A630+1</f>
        <v>397</v>
      </c>
      <c r="B632" s="94" t="s">
        <v>1077</v>
      </c>
      <c r="C632" s="89" t="s">
        <v>112</v>
      </c>
      <c r="D632" s="89">
        <v>23.1</v>
      </c>
      <c r="E632" s="91">
        <v>55.78</v>
      </c>
      <c r="F632" s="92">
        <f t="shared" ref="F632" si="224">D632*E632</f>
        <v>1288.52</v>
      </c>
      <c r="G632" s="89" t="s">
        <v>725</v>
      </c>
    </row>
    <row r="633" spans="1:7" s="93" customFormat="1" ht="30" x14ac:dyDescent="0.25">
      <c r="A633" s="126">
        <f t="shared" ref="A633:A639" si="225">A632+1</f>
        <v>398</v>
      </c>
      <c r="B633" s="100" t="s">
        <v>294</v>
      </c>
      <c r="C633" s="89" t="s">
        <v>12</v>
      </c>
      <c r="D633" s="89">
        <v>3.12</v>
      </c>
      <c r="E633" s="91">
        <v>5465.39</v>
      </c>
      <c r="F633" s="92">
        <f t="shared" ref="F633:F634" si="226">D633*E633</f>
        <v>17052.02</v>
      </c>
      <c r="G633" s="89" t="s">
        <v>726</v>
      </c>
    </row>
    <row r="634" spans="1:7" s="93" customFormat="1" ht="60" x14ac:dyDescent="0.25">
      <c r="A634" s="130">
        <f t="shared" si="225"/>
        <v>399</v>
      </c>
      <c r="B634" s="94" t="s">
        <v>1078</v>
      </c>
      <c r="C634" s="89" t="s">
        <v>295</v>
      </c>
      <c r="D634" s="89">
        <v>42.12</v>
      </c>
      <c r="E634" s="91">
        <v>53.77</v>
      </c>
      <c r="F634" s="92">
        <f t="shared" si="226"/>
        <v>2264.79</v>
      </c>
      <c r="G634" s="89" t="s">
        <v>727</v>
      </c>
    </row>
    <row r="635" spans="1:7" s="87" customFormat="1" hidden="1" x14ac:dyDescent="0.25">
      <c r="A635" s="118">
        <f t="shared" si="225"/>
        <v>400</v>
      </c>
      <c r="B635" s="85" t="s">
        <v>296</v>
      </c>
      <c r="C635" s="86" t="s">
        <v>13</v>
      </c>
      <c r="D635" s="86">
        <v>0.64</v>
      </c>
      <c r="E635" s="88"/>
      <c r="F635" s="77"/>
      <c r="G635" s="86"/>
    </row>
    <row r="636" spans="1:7" s="93" customFormat="1" ht="45" x14ac:dyDescent="0.25">
      <c r="A636" s="126">
        <f>A634+1</f>
        <v>400</v>
      </c>
      <c r="B636" s="100" t="s">
        <v>297</v>
      </c>
      <c r="C636" s="89" t="s">
        <v>12</v>
      </c>
      <c r="D636" s="89">
        <v>13.44</v>
      </c>
      <c r="E636" s="91">
        <v>846.78</v>
      </c>
      <c r="F636" s="92">
        <f t="shared" ref="F636:F637" si="227">D636*E636</f>
        <v>11380.72</v>
      </c>
      <c r="G636" s="89" t="s">
        <v>728</v>
      </c>
    </row>
    <row r="637" spans="1:7" s="93" customFormat="1" ht="45" x14ac:dyDescent="0.25">
      <c r="A637" s="126">
        <f t="shared" si="225"/>
        <v>401</v>
      </c>
      <c r="B637" s="100" t="s">
        <v>298</v>
      </c>
      <c r="C637" s="89" t="s">
        <v>38</v>
      </c>
      <c r="D637" s="89">
        <v>21</v>
      </c>
      <c r="E637" s="91">
        <v>3968.87</v>
      </c>
      <c r="F637" s="92">
        <f t="shared" si="227"/>
        <v>83346.27</v>
      </c>
      <c r="G637" s="89" t="s">
        <v>729</v>
      </c>
    </row>
    <row r="638" spans="1:7" s="93" customFormat="1" ht="45" x14ac:dyDescent="0.25">
      <c r="A638" s="130">
        <f t="shared" si="225"/>
        <v>402</v>
      </c>
      <c r="B638" s="100" t="s">
        <v>299</v>
      </c>
      <c r="C638" s="89" t="s">
        <v>12</v>
      </c>
      <c r="D638" s="89">
        <v>0.8</v>
      </c>
      <c r="E638" s="91">
        <v>13859.14</v>
      </c>
      <c r="F638" s="92">
        <f t="shared" ref="F638" si="228">D638*E638</f>
        <v>11087.31</v>
      </c>
      <c r="G638" s="89" t="s">
        <v>730</v>
      </c>
    </row>
    <row r="639" spans="1:7" s="93" customFormat="1" ht="30" x14ac:dyDescent="0.25">
      <c r="A639" s="130">
        <f t="shared" si="225"/>
        <v>403</v>
      </c>
      <c r="B639" s="100" t="s">
        <v>1084</v>
      </c>
      <c r="C639" s="89" t="s">
        <v>12</v>
      </c>
      <c r="D639" s="89">
        <v>83.76</v>
      </c>
      <c r="E639" s="91">
        <v>467.86</v>
      </c>
      <c r="F639" s="92">
        <f t="shared" ref="F639" si="229">D639*E639</f>
        <v>39187.949999999997</v>
      </c>
      <c r="G639" s="89" t="s">
        <v>731</v>
      </c>
    </row>
    <row r="640" spans="1:7" s="93" customFormat="1" ht="30" x14ac:dyDescent="0.25">
      <c r="A640" s="126"/>
      <c r="B640" s="109" t="s">
        <v>300</v>
      </c>
      <c r="C640" s="89"/>
      <c r="D640" s="96"/>
      <c r="E640" s="91"/>
      <c r="F640" s="92"/>
      <c r="G640" s="89"/>
    </row>
    <row r="641" spans="1:7" s="93" customFormat="1" ht="60" x14ac:dyDescent="0.25">
      <c r="A641" s="130">
        <f>A639+1</f>
        <v>404</v>
      </c>
      <c r="B641" s="94" t="s">
        <v>1079</v>
      </c>
      <c r="C641" s="89" t="s">
        <v>14</v>
      </c>
      <c r="D641" s="89">
        <v>12</v>
      </c>
      <c r="E641" s="91">
        <v>1096.18</v>
      </c>
      <c r="F641" s="92">
        <f t="shared" ref="F641" si="230">D641*E641</f>
        <v>13154.16</v>
      </c>
      <c r="G641" s="89" t="s">
        <v>732</v>
      </c>
    </row>
    <row r="642" spans="1:7" s="87" customFormat="1" ht="45" hidden="1" x14ac:dyDescent="0.25">
      <c r="A642" s="118">
        <f>A641+1</f>
        <v>405</v>
      </c>
      <c r="B642" s="85" t="s">
        <v>287</v>
      </c>
      <c r="C642" s="86" t="s">
        <v>13</v>
      </c>
      <c r="D642" s="86">
        <v>0.61</v>
      </c>
      <c r="E642" s="88"/>
      <c r="F642" s="77"/>
      <c r="G642" s="86"/>
    </row>
    <row r="643" spans="1:7" s="93" customFormat="1" ht="45" x14ac:dyDescent="0.25">
      <c r="A643" s="126">
        <f>A641+1</f>
        <v>405</v>
      </c>
      <c r="B643" s="100" t="s">
        <v>301</v>
      </c>
      <c r="C643" s="89" t="s">
        <v>51</v>
      </c>
      <c r="D643" s="89">
        <v>57</v>
      </c>
      <c r="E643" s="91">
        <v>146.84</v>
      </c>
      <c r="F643" s="92">
        <f t="shared" ref="F643" si="231">D643*E643</f>
        <v>8369.8799999999992</v>
      </c>
      <c r="G643" s="89" t="s">
        <v>753</v>
      </c>
    </row>
    <row r="644" spans="1:7" s="93" customFormat="1" ht="45" x14ac:dyDescent="0.25">
      <c r="A644" s="126">
        <f>A643+1</f>
        <v>406</v>
      </c>
      <c r="B644" s="108" t="s">
        <v>302</v>
      </c>
      <c r="C644" s="89" t="s">
        <v>12</v>
      </c>
      <c r="D644" s="89">
        <v>0.47</v>
      </c>
      <c r="E644" s="91">
        <v>637.94000000000005</v>
      </c>
      <c r="F644" s="92">
        <f t="shared" ref="F644" si="232">D644*E644</f>
        <v>299.83</v>
      </c>
      <c r="G644" s="89" t="s">
        <v>733</v>
      </c>
    </row>
    <row r="645" spans="1:7" s="93" customFormat="1" ht="60" x14ac:dyDescent="0.25">
      <c r="A645" s="126">
        <f t="shared" ref="A645:A646" si="233">A644+1</f>
        <v>407</v>
      </c>
      <c r="B645" s="94" t="s">
        <v>1074</v>
      </c>
      <c r="C645" s="89" t="s">
        <v>12</v>
      </c>
      <c r="D645" s="89">
        <v>20.399999999999999</v>
      </c>
      <c r="E645" s="91">
        <v>62.23</v>
      </c>
      <c r="F645" s="92">
        <f t="shared" ref="F645" si="234">D645*E645</f>
        <v>1269.49</v>
      </c>
      <c r="G645" s="89" t="s">
        <v>734</v>
      </c>
    </row>
    <row r="646" spans="1:7" s="93" customFormat="1" x14ac:dyDescent="0.25">
      <c r="A646" s="126">
        <f t="shared" si="233"/>
        <v>408</v>
      </c>
      <c r="B646" s="110" t="s">
        <v>303</v>
      </c>
      <c r="C646" s="89" t="s">
        <v>12</v>
      </c>
      <c r="D646" s="89">
        <v>6.04</v>
      </c>
      <c r="E646" s="91">
        <v>13862.41</v>
      </c>
      <c r="F646" s="92">
        <f t="shared" ref="F646:F647" si="235">D646*E646</f>
        <v>83728.960000000006</v>
      </c>
      <c r="G646" s="89" t="s">
        <v>735</v>
      </c>
    </row>
    <row r="647" spans="1:7" s="93" customFormat="1" ht="30" x14ac:dyDescent="0.25">
      <c r="A647" s="130">
        <f t="shared" ref="A647:A652" si="236">A646+1</f>
        <v>409</v>
      </c>
      <c r="B647" s="110" t="s">
        <v>304</v>
      </c>
      <c r="C647" s="89" t="s">
        <v>12</v>
      </c>
      <c r="D647" s="89">
        <v>14.8</v>
      </c>
      <c r="E647" s="91">
        <v>846.13</v>
      </c>
      <c r="F647" s="92">
        <f t="shared" si="235"/>
        <v>12522.72</v>
      </c>
      <c r="G647" s="89" t="s">
        <v>736</v>
      </c>
    </row>
    <row r="648" spans="1:7" s="93" customFormat="1" ht="30" x14ac:dyDescent="0.25">
      <c r="A648" s="130">
        <f t="shared" si="236"/>
        <v>410</v>
      </c>
      <c r="B648" s="110" t="s">
        <v>305</v>
      </c>
      <c r="C648" s="89" t="s">
        <v>12</v>
      </c>
      <c r="D648" s="89">
        <v>41.4</v>
      </c>
      <c r="E648" s="91">
        <v>49.77</v>
      </c>
      <c r="F648" s="92">
        <f t="shared" ref="F648" si="237">D648*E648</f>
        <v>2060.48</v>
      </c>
      <c r="G648" s="89" t="s">
        <v>737</v>
      </c>
    </row>
    <row r="649" spans="1:7" s="93" customFormat="1" ht="45" x14ac:dyDescent="0.25">
      <c r="A649" s="130">
        <f t="shared" si="236"/>
        <v>411</v>
      </c>
      <c r="B649" s="110" t="s">
        <v>1080</v>
      </c>
      <c r="C649" s="89" t="s">
        <v>12</v>
      </c>
      <c r="D649" s="89">
        <v>41.4</v>
      </c>
      <c r="E649" s="91">
        <v>95.69</v>
      </c>
      <c r="F649" s="92">
        <f t="shared" ref="F649" si="238">D649*E649</f>
        <v>3961.57</v>
      </c>
      <c r="G649" s="89" t="s">
        <v>738</v>
      </c>
    </row>
    <row r="650" spans="1:7" s="93" customFormat="1" x14ac:dyDescent="0.25">
      <c r="A650" s="126">
        <f t="shared" si="236"/>
        <v>412</v>
      </c>
      <c r="B650" s="100" t="s">
        <v>306</v>
      </c>
      <c r="C650" s="89" t="s">
        <v>12</v>
      </c>
      <c r="D650" s="89">
        <v>0.48</v>
      </c>
      <c r="E650" s="91">
        <v>13861.8</v>
      </c>
      <c r="F650" s="92">
        <f t="shared" ref="F650" si="239">D650*E650</f>
        <v>6653.66</v>
      </c>
      <c r="G650" s="89" t="s">
        <v>739</v>
      </c>
    </row>
    <row r="651" spans="1:7" s="93" customFormat="1" ht="30" x14ac:dyDescent="0.25">
      <c r="A651" s="126">
        <f t="shared" si="236"/>
        <v>413</v>
      </c>
      <c r="B651" s="100" t="s">
        <v>307</v>
      </c>
      <c r="C651" s="89" t="s">
        <v>12</v>
      </c>
      <c r="D651" s="89">
        <v>5.8</v>
      </c>
      <c r="E651" s="91">
        <v>13862.99</v>
      </c>
      <c r="F651" s="92">
        <f t="shared" ref="F651" si="240">D651*E651</f>
        <v>80405.34</v>
      </c>
      <c r="G651" s="89" t="s">
        <v>739</v>
      </c>
    </row>
    <row r="652" spans="1:7" s="93" customFormat="1" ht="30" x14ac:dyDescent="0.25">
      <c r="A652" s="126">
        <f t="shared" si="236"/>
        <v>414</v>
      </c>
      <c r="B652" s="110" t="s">
        <v>1085</v>
      </c>
      <c r="C652" s="89" t="s">
        <v>12</v>
      </c>
      <c r="D652" s="89">
        <v>27.12</v>
      </c>
      <c r="E652" s="91">
        <v>286.04000000000002</v>
      </c>
      <c r="F652" s="92">
        <f t="shared" ref="F652" si="241">D652*E652</f>
        <v>7757.4</v>
      </c>
      <c r="G652" s="89" t="s">
        <v>740</v>
      </c>
    </row>
    <row r="653" spans="1:7" s="93" customFormat="1" x14ac:dyDescent="0.25">
      <c r="A653" s="126"/>
      <c r="B653" s="109" t="s">
        <v>308</v>
      </c>
      <c r="C653" s="89"/>
      <c r="D653" s="96"/>
      <c r="E653" s="91"/>
      <c r="F653" s="92"/>
      <c r="G653" s="89"/>
    </row>
    <row r="654" spans="1:7" s="93" customFormat="1" ht="30" x14ac:dyDescent="0.25">
      <c r="A654" s="126">
        <f>A652+1</f>
        <v>415</v>
      </c>
      <c r="B654" s="94" t="s">
        <v>309</v>
      </c>
      <c r="C654" s="89" t="s">
        <v>12</v>
      </c>
      <c r="D654" s="89">
        <v>3.12</v>
      </c>
      <c r="E654" s="91">
        <v>13860.77</v>
      </c>
      <c r="F654" s="92">
        <f t="shared" ref="F654" si="242">D654*E654</f>
        <v>43245.599999999999</v>
      </c>
      <c r="G654" s="89" t="s">
        <v>741</v>
      </c>
    </row>
    <row r="655" spans="1:7" s="93" customFormat="1" ht="30" x14ac:dyDescent="0.25">
      <c r="A655" s="126">
        <f>A654+1</f>
        <v>416</v>
      </c>
      <c r="B655" s="94" t="s">
        <v>310</v>
      </c>
      <c r="C655" s="89" t="s">
        <v>12</v>
      </c>
      <c r="D655" s="89">
        <v>2.2000000000000002</v>
      </c>
      <c r="E655" s="91">
        <v>13860.59</v>
      </c>
      <c r="F655" s="92">
        <f t="shared" ref="F655" si="243">D655*E655</f>
        <v>30493.3</v>
      </c>
      <c r="G655" s="89" t="s">
        <v>741</v>
      </c>
    </row>
    <row r="656" spans="1:7" s="93" customFormat="1" ht="30" x14ac:dyDescent="0.25">
      <c r="A656" s="127">
        <f>A655+1</f>
        <v>417</v>
      </c>
      <c r="B656" s="108" t="s">
        <v>311</v>
      </c>
      <c r="C656" s="89" t="s">
        <v>12</v>
      </c>
      <c r="D656" s="89">
        <v>3.1</v>
      </c>
      <c r="E656" s="91">
        <v>1716.25</v>
      </c>
      <c r="F656" s="92">
        <f t="shared" ref="F656" si="244">D656*E656</f>
        <v>5320.38</v>
      </c>
      <c r="G656" s="89" t="s">
        <v>742</v>
      </c>
    </row>
    <row r="657" spans="1:7" s="93" customFormat="1" ht="45" x14ac:dyDescent="0.25">
      <c r="A657" s="127">
        <f>A656+1</f>
        <v>418</v>
      </c>
      <c r="B657" s="100" t="s">
        <v>312</v>
      </c>
      <c r="C657" s="89" t="s">
        <v>12</v>
      </c>
      <c r="D657" s="89">
        <v>1.86</v>
      </c>
      <c r="E657" s="91">
        <v>13863.08</v>
      </c>
      <c r="F657" s="92">
        <f t="shared" ref="F657" si="245">D657*E657</f>
        <v>25785.33</v>
      </c>
      <c r="G657" s="89" t="s">
        <v>743</v>
      </c>
    </row>
    <row r="658" spans="1:7" s="93" customFormat="1" ht="30" x14ac:dyDescent="0.25">
      <c r="A658" s="127">
        <f t="shared" ref="A658:A659" si="246">A657+1</f>
        <v>419</v>
      </c>
      <c r="B658" s="100" t="s">
        <v>313</v>
      </c>
      <c r="C658" s="89" t="s">
        <v>12</v>
      </c>
      <c r="D658" s="89">
        <v>10.44</v>
      </c>
      <c r="E658" s="91">
        <v>13861.64</v>
      </c>
      <c r="F658" s="92">
        <f t="shared" ref="F658" si="247">D658*E658</f>
        <v>144715.51999999999</v>
      </c>
      <c r="G658" s="89" t="s">
        <v>743</v>
      </c>
    </row>
    <row r="659" spans="1:7" s="93" customFormat="1" ht="45" x14ac:dyDescent="0.25">
      <c r="A659" s="127">
        <f t="shared" si="246"/>
        <v>420</v>
      </c>
      <c r="B659" s="100" t="s">
        <v>314</v>
      </c>
      <c r="C659" s="89" t="s">
        <v>12</v>
      </c>
      <c r="D659" s="89">
        <v>5.76</v>
      </c>
      <c r="E659" s="91">
        <v>13861.8</v>
      </c>
      <c r="F659" s="92">
        <f t="shared" ref="F659:F660" si="248">D659*E659</f>
        <v>79843.97</v>
      </c>
      <c r="G659" s="89" t="s">
        <v>743</v>
      </c>
    </row>
    <row r="660" spans="1:7" s="93" customFormat="1" ht="30" x14ac:dyDescent="0.25">
      <c r="A660" s="130">
        <f>A659+1</f>
        <v>421</v>
      </c>
      <c r="B660" s="110" t="s">
        <v>1084</v>
      </c>
      <c r="C660" s="89" t="s">
        <v>12</v>
      </c>
      <c r="D660" s="89">
        <v>26.48</v>
      </c>
      <c r="E660" s="91">
        <v>319.93</v>
      </c>
      <c r="F660" s="92">
        <f t="shared" si="248"/>
        <v>8471.75</v>
      </c>
      <c r="G660" s="89" t="s">
        <v>744</v>
      </c>
    </row>
    <row r="661" spans="1:7" s="93" customFormat="1" x14ac:dyDescent="0.25">
      <c r="A661" s="126"/>
      <c r="B661" s="109" t="s">
        <v>315</v>
      </c>
      <c r="C661" s="89"/>
      <c r="D661" s="96"/>
      <c r="E661" s="95"/>
      <c r="F661" s="92"/>
      <c r="G661" s="89"/>
    </row>
    <row r="662" spans="1:7" s="93" customFormat="1" ht="45" x14ac:dyDescent="0.25">
      <c r="A662" s="126">
        <f>A660+1</f>
        <v>422</v>
      </c>
      <c r="B662" s="111" t="s">
        <v>316</v>
      </c>
      <c r="C662" s="89" t="s">
        <v>12</v>
      </c>
      <c r="D662" s="89">
        <v>1.34</v>
      </c>
      <c r="E662" s="91">
        <v>190.43</v>
      </c>
      <c r="F662" s="92">
        <f t="shared" ref="F662" si="249">D662*E662</f>
        <v>255.18</v>
      </c>
      <c r="G662" s="89" t="s">
        <v>745</v>
      </c>
    </row>
    <row r="663" spans="1:7" s="93" customFormat="1" ht="30" x14ac:dyDescent="0.25">
      <c r="A663" s="131">
        <f>A662+1</f>
        <v>423</v>
      </c>
      <c r="B663" s="100" t="s">
        <v>317</v>
      </c>
      <c r="C663" s="89" t="s">
        <v>12</v>
      </c>
      <c r="D663" s="89">
        <v>8.1</v>
      </c>
      <c r="E663" s="91">
        <v>189.02</v>
      </c>
      <c r="F663" s="92">
        <f t="shared" ref="F663" si="250">D663*E663</f>
        <v>1531.06</v>
      </c>
      <c r="G663" s="89" t="s">
        <v>745</v>
      </c>
    </row>
    <row r="664" spans="1:7" s="93" customFormat="1" ht="30" x14ac:dyDescent="0.25">
      <c r="A664" s="130">
        <f>A663+1</f>
        <v>424</v>
      </c>
      <c r="B664" s="100" t="s">
        <v>1086</v>
      </c>
      <c r="C664" s="89" t="s">
        <v>12</v>
      </c>
      <c r="D664" s="89">
        <v>9.44</v>
      </c>
      <c r="E664" s="91">
        <v>307.48</v>
      </c>
      <c r="F664" s="92">
        <f t="shared" ref="F664" si="251">D664*E664</f>
        <v>2902.61</v>
      </c>
      <c r="G664" s="89" t="s">
        <v>746</v>
      </c>
    </row>
    <row r="665" spans="1:7" s="93" customFormat="1" x14ac:dyDescent="0.25">
      <c r="A665" s="126"/>
      <c r="B665" s="109" t="s">
        <v>318</v>
      </c>
      <c r="C665" s="89"/>
      <c r="D665" s="96"/>
      <c r="E665" s="91"/>
      <c r="F665" s="92"/>
      <c r="G665" s="89"/>
    </row>
    <row r="666" spans="1:7" s="93" customFormat="1" ht="30" x14ac:dyDescent="0.25">
      <c r="A666" s="126">
        <f>A664+1</f>
        <v>425</v>
      </c>
      <c r="B666" s="100" t="s">
        <v>1038</v>
      </c>
      <c r="C666" s="89" t="s">
        <v>12</v>
      </c>
      <c r="D666" s="89">
        <v>3.76</v>
      </c>
      <c r="E666" s="91">
        <v>188.33</v>
      </c>
      <c r="F666" s="92">
        <f t="shared" ref="F666" si="252">D666*E666</f>
        <v>708.12</v>
      </c>
      <c r="G666" s="89" t="s">
        <v>747</v>
      </c>
    </row>
    <row r="667" spans="1:7" s="93" customFormat="1" ht="30" x14ac:dyDescent="0.25">
      <c r="A667" s="126">
        <f>A666+1</f>
        <v>426</v>
      </c>
      <c r="B667" s="110" t="s">
        <v>1039</v>
      </c>
      <c r="C667" s="89" t="s">
        <v>12</v>
      </c>
      <c r="D667" s="89">
        <v>6.6</v>
      </c>
      <c r="E667" s="91">
        <v>189.45</v>
      </c>
      <c r="F667" s="92">
        <f t="shared" ref="F667" si="253">D667*E667</f>
        <v>1250.3699999999999</v>
      </c>
      <c r="G667" s="89" t="s">
        <v>747</v>
      </c>
    </row>
    <row r="668" spans="1:7" s="93" customFormat="1" x14ac:dyDescent="0.25">
      <c r="A668" s="126">
        <f t="shared" ref="A668:A671" si="254">A667+1</f>
        <v>427</v>
      </c>
      <c r="B668" s="100" t="s">
        <v>319</v>
      </c>
      <c r="C668" s="89" t="s">
        <v>12</v>
      </c>
      <c r="D668" s="89">
        <v>27.6</v>
      </c>
      <c r="E668" s="91">
        <v>49.23</v>
      </c>
      <c r="F668" s="92">
        <f t="shared" ref="F668" si="255">D668*E668</f>
        <v>1358.75</v>
      </c>
      <c r="G668" s="89" t="s">
        <v>748</v>
      </c>
    </row>
    <row r="669" spans="1:7" s="93" customFormat="1" ht="45" x14ac:dyDescent="0.25">
      <c r="A669" s="126">
        <f t="shared" si="254"/>
        <v>428</v>
      </c>
      <c r="B669" s="100" t="s">
        <v>1080</v>
      </c>
      <c r="C669" s="89" t="s">
        <v>12</v>
      </c>
      <c r="D669" s="89">
        <v>27.6</v>
      </c>
      <c r="E669" s="91">
        <v>95.46</v>
      </c>
      <c r="F669" s="92">
        <f t="shared" ref="F669" si="256">D669*E669</f>
        <v>2634.7</v>
      </c>
      <c r="G669" s="89" t="s">
        <v>749</v>
      </c>
    </row>
    <row r="670" spans="1:7" s="93" customFormat="1" x14ac:dyDescent="0.25">
      <c r="A670" s="126">
        <f t="shared" si="254"/>
        <v>429</v>
      </c>
      <c r="B670" s="100" t="s">
        <v>1016</v>
      </c>
      <c r="C670" s="89" t="s">
        <v>12</v>
      </c>
      <c r="D670" s="89">
        <v>13</v>
      </c>
      <c r="E670" s="91">
        <v>189.42</v>
      </c>
      <c r="F670" s="92">
        <f t="shared" ref="F670" si="257">D670*E670</f>
        <v>2462.46</v>
      </c>
      <c r="G670" s="89" t="s">
        <v>750</v>
      </c>
    </row>
    <row r="671" spans="1:7" s="93" customFormat="1" ht="30" x14ac:dyDescent="0.25">
      <c r="A671" s="126">
        <f t="shared" si="254"/>
        <v>430</v>
      </c>
      <c r="B671" s="100" t="s">
        <v>1087</v>
      </c>
      <c r="C671" s="89" t="s">
        <v>12</v>
      </c>
      <c r="D671" s="89">
        <v>23.36</v>
      </c>
      <c r="E671" s="91">
        <v>312.69</v>
      </c>
      <c r="F671" s="92">
        <f t="shared" ref="F671" si="258">D671*E671</f>
        <v>7304.44</v>
      </c>
      <c r="G671" s="89" t="s">
        <v>752</v>
      </c>
    </row>
    <row r="672" spans="1:7" s="93" customFormat="1" ht="28.5" x14ac:dyDescent="0.25">
      <c r="A672" s="126"/>
      <c r="B672" s="98" t="s">
        <v>857</v>
      </c>
      <c r="C672" s="89"/>
      <c r="D672" s="89"/>
      <c r="E672" s="95"/>
      <c r="F672" s="92"/>
      <c r="G672" s="89"/>
    </row>
    <row r="673" spans="1:7" s="93" customFormat="1" ht="30" x14ac:dyDescent="0.25">
      <c r="A673" s="130">
        <f>A671+1</f>
        <v>431</v>
      </c>
      <c r="B673" s="100" t="s">
        <v>1018</v>
      </c>
      <c r="C673" s="89" t="s">
        <v>320</v>
      </c>
      <c r="D673" s="89">
        <v>0.04</v>
      </c>
      <c r="E673" s="91">
        <v>50077.9</v>
      </c>
      <c r="F673" s="92">
        <f t="shared" ref="F673:F674" si="259">D673*E673</f>
        <v>2003.12</v>
      </c>
      <c r="G673" s="89" t="s">
        <v>754</v>
      </c>
    </row>
    <row r="674" spans="1:7" s="93" customFormat="1" ht="30" x14ac:dyDescent="0.25">
      <c r="A674" s="130">
        <f>A673+1</f>
        <v>432</v>
      </c>
      <c r="B674" s="110" t="s">
        <v>1081</v>
      </c>
      <c r="C674" s="89" t="s">
        <v>13</v>
      </c>
      <c r="D674" s="89">
        <v>0.2</v>
      </c>
      <c r="E674" s="91">
        <v>382.76</v>
      </c>
      <c r="F674" s="92">
        <f t="shared" si="259"/>
        <v>76.55</v>
      </c>
      <c r="G674" s="89" t="s">
        <v>755</v>
      </c>
    </row>
    <row r="675" spans="1:7" s="93" customFormat="1" ht="28.5" x14ac:dyDescent="0.25">
      <c r="A675" s="126"/>
      <c r="B675" s="98" t="s">
        <v>321</v>
      </c>
      <c r="C675" s="89"/>
      <c r="D675" s="89"/>
      <c r="E675" s="95"/>
      <c r="F675" s="92"/>
      <c r="G675" s="89"/>
    </row>
    <row r="676" spans="1:7" s="93" customFormat="1" ht="30" x14ac:dyDescent="0.25">
      <c r="A676" s="130">
        <f>A674+1</f>
        <v>433</v>
      </c>
      <c r="B676" s="100" t="s">
        <v>1017</v>
      </c>
      <c r="C676" s="89" t="s">
        <v>51</v>
      </c>
      <c r="D676" s="89">
        <v>189</v>
      </c>
      <c r="E676" s="91">
        <v>0.14000000000000001</v>
      </c>
      <c r="F676" s="92">
        <f t="shared" ref="F676" si="260">D676*E676</f>
        <v>26.46</v>
      </c>
      <c r="G676" s="89" t="s">
        <v>756</v>
      </c>
    </row>
    <row r="677" spans="1:7" s="93" customFormat="1" ht="45" x14ac:dyDescent="0.25">
      <c r="A677" s="130">
        <f>A676+1</f>
        <v>434</v>
      </c>
      <c r="B677" s="94" t="s">
        <v>322</v>
      </c>
      <c r="C677" s="89" t="s">
        <v>12</v>
      </c>
      <c r="D677" s="89">
        <v>378.5</v>
      </c>
      <c r="E677" s="91">
        <v>174.66</v>
      </c>
      <c r="F677" s="92">
        <f t="shared" ref="F677:F678" si="261">D677*E677</f>
        <v>66108.81</v>
      </c>
      <c r="G677" s="89" t="s">
        <v>757</v>
      </c>
    </row>
    <row r="678" spans="1:7" s="93" customFormat="1" x14ac:dyDescent="0.25">
      <c r="A678" s="178">
        <f>A677+1</f>
        <v>435</v>
      </c>
      <c r="B678" s="174" t="s">
        <v>392</v>
      </c>
      <c r="C678" s="89" t="s">
        <v>38</v>
      </c>
      <c r="D678" s="89">
        <v>54</v>
      </c>
      <c r="E678" s="91">
        <v>4764.07</v>
      </c>
      <c r="F678" s="92">
        <f t="shared" si="261"/>
        <v>257259.78</v>
      </c>
      <c r="G678" s="89" t="s">
        <v>758</v>
      </c>
    </row>
    <row r="679" spans="1:7" s="93" customFormat="1" x14ac:dyDescent="0.25">
      <c r="A679" s="179"/>
      <c r="B679" s="175"/>
      <c r="C679" s="89" t="s">
        <v>12</v>
      </c>
      <c r="D679" s="89">
        <v>48.2</v>
      </c>
      <c r="E679" s="95"/>
      <c r="F679" s="92"/>
      <c r="G679" s="89"/>
    </row>
    <row r="680" spans="1:7" s="93" customFormat="1" ht="30" x14ac:dyDescent="0.25">
      <c r="A680" s="126">
        <f>A678+1</f>
        <v>436</v>
      </c>
      <c r="B680" s="112" t="s">
        <v>323</v>
      </c>
      <c r="C680" s="89" t="s">
        <v>38</v>
      </c>
      <c r="D680" s="89">
        <v>18</v>
      </c>
      <c r="E680" s="106" t="s">
        <v>759</v>
      </c>
      <c r="F680" s="92"/>
      <c r="G680" s="89"/>
    </row>
    <row r="681" spans="1:7" s="93" customFormat="1" x14ac:dyDescent="0.25">
      <c r="A681" s="126"/>
      <c r="B681" s="96" t="s">
        <v>324</v>
      </c>
      <c r="C681" s="89"/>
      <c r="D681" s="89"/>
      <c r="E681" s="95"/>
      <c r="F681" s="92"/>
      <c r="G681" s="89"/>
    </row>
    <row r="682" spans="1:7" s="93" customFormat="1" x14ac:dyDescent="0.25">
      <c r="A682" s="126"/>
      <c r="B682" s="101" t="s">
        <v>325</v>
      </c>
      <c r="C682" s="89"/>
      <c r="D682" s="89"/>
      <c r="E682" s="95"/>
      <c r="F682" s="92"/>
      <c r="G682" s="89"/>
    </row>
    <row r="683" spans="1:7" s="93" customFormat="1" x14ac:dyDescent="0.25">
      <c r="A683" s="178">
        <f>A680+1</f>
        <v>437</v>
      </c>
      <c r="B683" s="171" t="s">
        <v>326</v>
      </c>
      <c r="C683" s="89" t="s">
        <v>38</v>
      </c>
      <c r="D683" s="89">
        <v>20</v>
      </c>
      <c r="E683" s="95"/>
      <c r="F683" s="92"/>
      <c r="G683" s="89"/>
    </row>
    <row r="684" spans="1:7" s="93" customFormat="1" x14ac:dyDescent="0.25">
      <c r="A684" s="179"/>
      <c r="B684" s="171"/>
      <c r="C684" s="89" t="s">
        <v>12</v>
      </c>
      <c r="D684" s="89">
        <v>29.8</v>
      </c>
      <c r="E684" s="91">
        <v>21994.63</v>
      </c>
      <c r="F684" s="92">
        <f t="shared" ref="F684" si="262">D684*E684</f>
        <v>655439.97</v>
      </c>
      <c r="G684" s="89" t="s">
        <v>760</v>
      </c>
    </row>
    <row r="685" spans="1:7" s="93" customFormat="1" ht="60" x14ac:dyDescent="0.25">
      <c r="A685" s="130">
        <f>A683+1</f>
        <v>438</v>
      </c>
      <c r="B685" s="100" t="s">
        <v>1082</v>
      </c>
      <c r="C685" s="89" t="s">
        <v>38</v>
      </c>
      <c r="D685" s="89">
        <v>20</v>
      </c>
      <c r="E685" s="91">
        <v>837.93</v>
      </c>
      <c r="F685" s="92">
        <f t="shared" ref="F685" si="263">D685*E685</f>
        <v>16758.599999999999</v>
      </c>
      <c r="G685" s="89" t="s">
        <v>761</v>
      </c>
    </row>
    <row r="686" spans="1:7" s="93" customFormat="1" ht="30" x14ac:dyDescent="0.25">
      <c r="A686" s="126">
        <f t="shared" ref="A686:A693" si="264">A685+1</f>
        <v>439</v>
      </c>
      <c r="B686" s="100" t="s">
        <v>327</v>
      </c>
      <c r="C686" s="89" t="s">
        <v>264</v>
      </c>
      <c r="D686" s="89">
        <v>27.66</v>
      </c>
      <c r="E686" s="91">
        <v>6169.01</v>
      </c>
      <c r="F686" s="92">
        <f t="shared" ref="F686" si="265">D686*E686</f>
        <v>170634.82</v>
      </c>
      <c r="G686" s="89" t="s">
        <v>762</v>
      </c>
    </row>
    <row r="687" spans="1:7" s="93" customFormat="1" x14ac:dyDescent="0.25">
      <c r="A687" s="127">
        <f t="shared" si="264"/>
        <v>440</v>
      </c>
      <c r="B687" s="100" t="s">
        <v>328</v>
      </c>
      <c r="C687" s="89" t="s">
        <v>13</v>
      </c>
      <c r="D687" s="89">
        <v>2.54</v>
      </c>
      <c r="E687" s="91">
        <v>67754.22</v>
      </c>
      <c r="F687" s="92">
        <f t="shared" ref="F687:F693" si="266">D687*E687</f>
        <v>172095.72</v>
      </c>
      <c r="G687" s="89" t="s">
        <v>763</v>
      </c>
    </row>
    <row r="688" spans="1:7" s="93" customFormat="1" ht="45" x14ac:dyDescent="0.25">
      <c r="A688" s="126">
        <f t="shared" si="264"/>
        <v>441</v>
      </c>
      <c r="B688" s="100" t="s">
        <v>329</v>
      </c>
      <c r="C688" s="89" t="s">
        <v>264</v>
      </c>
      <c r="D688" s="89">
        <v>12.6</v>
      </c>
      <c r="E688" s="91">
        <v>6168.22</v>
      </c>
      <c r="F688" s="92">
        <f t="shared" si="266"/>
        <v>77719.570000000007</v>
      </c>
      <c r="G688" s="89" t="s">
        <v>764</v>
      </c>
    </row>
    <row r="689" spans="1:7" s="93" customFormat="1" x14ac:dyDescent="0.25">
      <c r="A689" s="126">
        <f t="shared" si="264"/>
        <v>442</v>
      </c>
      <c r="B689" s="100" t="s">
        <v>328</v>
      </c>
      <c r="C689" s="89" t="s">
        <v>13</v>
      </c>
      <c r="D689" s="89">
        <v>1.56</v>
      </c>
      <c r="E689" s="91">
        <v>67756.06</v>
      </c>
      <c r="F689" s="92">
        <f t="shared" si="266"/>
        <v>105699.45</v>
      </c>
      <c r="G689" s="89" t="s">
        <v>765</v>
      </c>
    </row>
    <row r="690" spans="1:7" s="93" customFormat="1" ht="45" x14ac:dyDescent="0.25">
      <c r="A690" s="126">
        <f t="shared" si="264"/>
        <v>443</v>
      </c>
      <c r="B690" s="100" t="s">
        <v>1019</v>
      </c>
      <c r="C690" s="89" t="s">
        <v>264</v>
      </c>
      <c r="D690" s="89">
        <v>1.2</v>
      </c>
      <c r="E690" s="91">
        <v>11658.26</v>
      </c>
      <c r="F690" s="92">
        <f t="shared" si="266"/>
        <v>13989.91</v>
      </c>
      <c r="G690" s="89" t="s">
        <v>766</v>
      </c>
    </row>
    <row r="691" spans="1:7" s="93" customFormat="1" ht="45" x14ac:dyDescent="0.25">
      <c r="A691" s="126">
        <f t="shared" si="264"/>
        <v>444</v>
      </c>
      <c r="B691" s="100" t="s">
        <v>330</v>
      </c>
      <c r="C691" s="89" t="s">
        <v>51</v>
      </c>
      <c r="D691" s="89">
        <v>183</v>
      </c>
      <c r="E691" s="91">
        <v>359.61</v>
      </c>
      <c r="F691" s="92">
        <f t="shared" si="266"/>
        <v>65808.63</v>
      </c>
      <c r="G691" s="89" t="s">
        <v>767</v>
      </c>
    </row>
    <row r="692" spans="1:7" s="93" customFormat="1" x14ac:dyDescent="0.25">
      <c r="A692" s="126">
        <f t="shared" si="264"/>
        <v>445</v>
      </c>
      <c r="B692" s="100" t="s">
        <v>331</v>
      </c>
      <c r="C692" s="89" t="s">
        <v>51</v>
      </c>
      <c r="D692" s="89">
        <v>86</v>
      </c>
      <c r="E692" s="91">
        <v>14.91</v>
      </c>
      <c r="F692" s="92">
        <f t="shared" si="266"/>
        <v>1282.26</v>
      </c>
      <c r="G692" s="89" t="s">
        <v>768</v>
      </c>
    </row>
    <row r="693" spans="1:7" s="93" customFormat="1" ht="60" x14ac:dyDescent="0.25">
      <c r="A693" s="126">
        <f t="shared" si="264"/>
        <v>446</v>
      </c>
      <c r="B693" s="100" t="s">
        <v>964</v>
      </c>
      <c r="C693" s="89" t="s">
        <v>51</v>
      </c>
      <c r="D693" s="89">
        <v>86</v>
      </c>
      <c r="E693" s="91">
        <v>204.21</v>
      </c>
      <c r="F693" s="92">
        <f t="shared" si="266"/>
        <v>17562.060000000001</v>
      </c>
      <c r="G693" s="89" t="s">
        <v>769</v>
      </c>
    </row>
    <row r="694" spans="1:7" s="93" customFormat="1" x14ac:dyDescent="0.25">
      <c r="A694" s="126"/>
      <c r="B694" s="113" t="s">
        <v>332</v>
      </c>
      <c r="C694" s="89"/>
      <c r="D694" s="89"/>
      <c r="E694" s="95"/>
      <c r="F694" s="92"/>
      <c r="G694" s="89"/>
    </row>
    <row r="695" spans="1:7" s="93" customFormat="1" x14ac:dyDescent="0.25">
      <c r="A695" s="178">
        <f>A693+1</f>
        <v>447</v>
      </c>
      <c r="B695" s="171" t="s">
        <v>333</v>
      </c>
      <c r="C695" s="89" t="s">
        <v>38</v>
      </c>
      <c r="D695" s="89">
        <v>20</v>
      </c>
      <c r="E695" s="95"/>
      <c r="F695" s="92"/>
      <c r="G695" s="89"/>
    </row>
    <row r="696" spans="1:7" s="93" customFormat="1" x14ac:dyDescent="0.25">
      <c r="A696" s="179"/>
      <c r="B696" s="171"/>
      <c r="C696" s="89" t="s">
        <v>12</v>
      </c>
      <c r="D696" s="89">
        <v>29.8</v>
      </c>
      <c r="E696" s="91">
        <v>21873.25</v>
      </c>
      <c r="F696" s="92">
        <f t="shared" ref="F696" si="267">D696*E696</f>
        <v>651822.85</v>
      </c>
      <c r="G696" s="89" t="s">
        <v>770</v>
      </c>
    </row>
    <row r="697" spans="1:7" s="93" customFormat="1" ht="60" x14ac:dyDescent="0.25">
      <c r="A697" s="130">
        <f>A695+1</f>
        <v>448</v>
      </c>
      <c r="B697" s="100" t="s">
        <v>1082</v>
      </c>
      <c r="C697" s="89" t="s">
        <v>38</v>
      </c>
      <c r="D697" s="89">
        <v>20</v>
      </c>
      <c r="E697" s="91">
        <v>837.93</v>
      </c>
      <c r="F697" s="92">
        <f t="shared" ref="F697" si="268">D697*E697</f>
        <v>16758.599999999999</v>
      </c>
      <c r="G697" s="89" t="s">
        <v>771</v>
      </c>
    </row>
    <row r="698" spans="1:7" s="93" customFormat="1" ht="45" x14ac:dyDescent="0.25">
      <c r="A698" s="126">
        <f>A697+1</f>
        <v>449</v>
      </c>
      <c r="B698" s="100" t="s">
        <v>334</v>
      </c>
      <c r="C698" s="89" t="s">
        <v>51</v>
      </c>
      <c r="D698" s="89">
        <v>33.6</v>
      </c>
      <c r="E698" s="91">
        <v>123.98</v>
      </c>
      <c r="F698" s="92">
        <f t="shared" ref="F698" si="269">D698*E698</f>
        <v>4165.7299999999996</v>
      </c>
      <c r="G698" s="89" t="s">
        <v>772</v>
      </c>
    </row>
    <row r="699" spans="1:7" s="93" customFormat="1" ht="45" x14ac:dyDescent="0.25">
      <c r="A699" s="126">
        <f t="shared" ref="A699:A704" si="270">A698+1</f>
        <v>450</v>
      </c>
      <c r="B699" s="100" t="s">
        <v>335</v>
      </c>
      <c r="C699" s="89" t="s">
        <v>264</v>
      </c>
      <c r="D699" s="89">
        <v>0.48</v>
      </c>
      <c r="E699" s="91">
        <v>4106.71</v>
      </c>
      <c r="F699" s="92">
        <f t="shared" ref="F699:F706" si="271">D699*E699</f>
        <v>1971.22</v>
      </c>
      <c r="G699" s="89" t="s">
        <v>773</v>
      </c>
    </row>
    <row r="700" spans="1:7" s="93" customFormat="1" ht="45" x14ac:dyDescent="0.25">
      <c r="A700" s="126">
        <f t="shared" si="270"/>
        <v>451</v>
      </c>
      <c r="B700" s="100" t="s">
        <v>336</v>
      </c>
      <c r="C700" s="89" t="s">
        <v>266</v>
      </c>
      <c r="D700" s="89">
        <v>33.6</v>
      </c>
      <c r="E700" s="91">
        <v>727.36</v>
      </c>
      <c r="F700" s="92">
        <f t="shared" si="271"/>
        <v>24439.3</v>
      </c>
      <c r="G700" s="89" t="s">
        <v>774</v>
      </c>
    </row>
    <row r="701" spans="1:7" s="93" customFormat="1" x14ac:dyDescent="0.25">
      <c r="A701" s="132">
        <f t="shared" si="270"/>
        <v>452</v>
      </c>
      <c r="B701" s="100" t="s">
        <v>965</v>
      </c>
      <c r="C701" s="89" t="s">
        <v>130</v>
      </c>
      <c r="D701" s="89">
        <v>319.2</v>
      </c>
      <c r="E701" s="91">
        <v>34.200000000000003</v>
      </c>
      <c r="F701" s="92">
        <f t="shared" si="271"/>
        <v>10916.64</v>
      </c>
      <c r="G701" s="89" t="s">
        <v>775</v>
      </c>
    </row>
    <row r="702" spans="1:7" s="93" customFormat="1" ht="30" x14ac:dyDescent="0.25">
      <c r="A702" s="126">
        <f>A701+1</f>
        <v>453</v>
      </c>
      <c r="B702" s="100" t="s">
        <v>337</v>
      </c>
      <c r="C702" s="89" t="s">
        <v>51</v>
      </c>
      <c r="D702" s="89">
        <v>44.8</v>
      </c>
      <c r="E702" s="91">
        <v>14.95</v>
      </c>
      <c r="F702" s="92">
        <f t="shared" si="271"/>
        <v>669.76</v>
      </c>
      <c r="G702" s="89" t="s">
        <v>776</v>
      </c>
    </row>
    <row r="703" spans="1:7" s="93" customFormat="1" ht="30" x14ac:dyDescent="0.25">
      <c r="A703" s="126">
        <f t="shared" si="270"/>
        <v>454</v>
      </c>
      <c r="B703" s="100" t="s">
        <v>338</v>
      </c>
      <c r="C703" s="89" t="s">
        <v>51</v>
      </c>
      <c r="D703" s="89">
        <v>57.6</v>
      </c>
      <c r="E703" s="91">
        <v>19.600000000000001</v>
      </c>
      <c r="F703" s="92">
        <f t="shared" si="271"/>
        <v>1128.96</v>
      </c>
      <c r="G703" s="89" t="s">
        <v>777</v>
      </c>
    </row>
    <row r="704" spans="1:7" s="93" customFormat="1" x14ac:dyDescent="0.25">
      <c r="A704" s="126">
        <f t="shared" si="270"/>
        <v>455</v>
      </c>
      <c r="B704" s="100" t="s">
        <v>339</v>
      </c>
      <c r="C704" s="89" t="s">
        <v>130</v>
      </c>
      <c r="D704" s="89">
        <v>68</v>
      </c>
      <c r="E704" s="91">
        <v>389.8</v>
      </c>
      <c r="F704" s="92">
        <f t="shared" si="271"/>
        <v>26506.400000000001</v>
      </c>
      <c r="G704" s="89" t="s">
        <v>778</v>
      </c>
    </row>
    <row r="705" spans="1:7" s="93" customFormat="1" ht="45" x14ac:dyDescent="0.25">
      <c r="A705" s="126">
        <f>A704+1</f>
        <v>456</v>
      </c>
      <c r="B705" s="100" t="s">
        <v>966</v>
      </c>
      <c r="C705" s="89" t="s">
        <v>51</v>
      </c>
      <c r="D705" s="89">
        <v>57.6</v>
      </c>
      <c r="E705" s="91">
        <v>430.83</v>
      </c>
      <c r="F705" s="92">
        <f t="shared" si="271"/>
        <v>24815.81</v>
      </c>
      <c r="G705" s="89" t="s">
        <v>779</v>
      </c>
    </row>
    <row r="706" spans="1:7" s="93" customFormat="1" ht="30" x14ac:dyDescent="0.25">
      <c r="A706" s="126">
        <f>A705+1</f>
        <v>457</v>
      </c>
      <c r="B706" s="100" t="s">
        <v>967</v>
      </c>
      <c r="C706" s="89" t="s">
        <v>14</v>
      </c>
      <c r="D706" s="89">
        <v>192</v>
      </c>
      <c r="E706" s="91">
        <v>562.15</v>
      </c>
      <c r="F706" s="92">
        <f t="shared" si="271"/>
        <v>107932.8</v>
      </c>
      <c r="G706" s="89" t="s">
        <v>780</v>
      </c>
    </row>
    <row r="707" spans="1:7" s="93" customFormat="1" x14ac:dyDescent="0.25">
      <c r="A707" s="178">
        <f>A706+1</f>
        <v>458</v>
      </c>
      <c r="B707" s="171" t="s">
        <v>340</v>
      </c>
      <c r="C707" s="89" t="s">
        <v>130</v>
      </c>
      <c r="D707" s="89">
        <v>67.2</v>
      </c>
      <c r="E707" s="91"/>
      <c r="F707" s="92"/>
      <c r="G707" s="89"/>
    </row>
    <row r="708" spans="1:7" s="93" customFormat="1" x14ac:dyDescent="0.25">
      <c r="A708" s="179"/>
      <c r="B708" s="171"/>
      <c r="C708" s="89" t="s">
        <v>51</v>
      </c>
      <c r="D708" s="89">
        <v>44.8</v>
      </c>
      <c r="E708" s="91">
        <v>294.62</v>
      </c>
      <c r="F708" s="92">
        <f t="shared" ref="F708" si="272">D708*E708</f>
        <v>13198.98</v>
      </c>
      <c r="G708" s="89" t="s">
        <v>781</v>
      </c>
    </row>
    <row r="709" spans="1:7" s="93" customFormat="1" ht="30" x14ac:dyDescent="0.25">
      <c r="A709" s="126">
        <f>A707+1</f>
        <v>459</v>
      </c>
      <c r="B709" s="100" t="s">
        <v>327</v>
      </c>
      <c r="C709" s="89" t="s">
        <v>264</v>
      </c>
      <c r="D709" s="89">
        <v>26.4</v>
      </c>
      <c r="E709" s="91">
        <v>6168.4</v>
      </c>
      <c r="F709" s="92">
        <f t="shared" ref="F709:F713" si="273">D709*E709</f>
        <v>162845.76000000001</v>
      </c>
      <c r="G709" s="89" t="s">
        <v>782</v>
      </c>
    </row>
    <row r="710" spans="1:7" s="93" customFormat="1" x14ac:dyDescent="0.25">
      <c r="A710" s="126">
        <f>A709+1</f>
        <v>460</v>
      </c>
      <c r="B710" s="100" t="s">
        <v>328</v>
      </c>
      <c r="C710" s="89" t="s">
        <v>13</v>
      </c>
      <c r="D710" s="89">
        <v>1.94</v>
      </c>
      <c r="E710" s="91">
        <v>67755.929999999993</v>
      </c>
      <c r="F710" s="92">
        <f t="shared" si="273"/>
        <v>131446.5</v>
      </c>
      <c r="G710" s="89" t="s">
        <v>783</v>
      </c>
    </row>
    <row r="711" spans="1:7" s="93" customFormat="1" ht="45" x14ac:dyDescent="0.25">
      <c r="A711" s="126">
        <f t="shared" ref="A711:A713" si="274">A710+1</f>
        <v>461</v>
      </c>
      <c r="B711" s="100" t="s">
        <v>1020</v>
      </c>
      <c r="C711" s="89" t="s">
        <v>264</v>
      </c>
      <c r="D711" s="89">
        <v>2.2999999999999998</v>
      </c>
      <c r="E711" s="91">
        <v>11652.02</v>
      </c>
      <c r="F711" s="92">
        <f t="shared" si="273"/>
        <v>26799.65</v>
      </c>
      <c r="G711" s="89" t="s">
        <v>784</v>
      </c>
    </row>
    <row r="712" spans="1:7" s="93" customFormat="1" x14ac:dyDescent="0.25">
      <c r="A712" s="126">
        <f t="shared" si="274"/>
        <v>462</v>
      </c>
      <c r="B712" s="100" t="s">
        <v>331</v>
      </c>
      <c r="C712" s="89" t="s">
        <v>51</v>
      </c>
      <c r="D712" s="89">
        <v>204</v>
      </c>
      <c r="E712" s="91">
        <v>14.79</v>
      </c>
      <c r="F712" s="92">
        <f t="shared" si="273"/>
        <v>3017.16</v>
      </c>
      <c r="G712" s="89" t="s">
        <v>785</v>
      </c>
    </row>
    <row r="713" spans="1:7" s="93" customFormat="1" ht="60" x14ac:dyDescent="0.25">
      <c r="A713" s="126">
        <f t="shared" si="274"/>
        <v>463</v>
      </c>
      <c r="B713" s="100" t="s">
        <v>964</v>
      </c>
      <c r="C713" s="89" t="s">
        <v>51</v>
      </c>
      <c r="D713" s="89">
        <v>204</v>
      </c>
      <c r="E713" s="91">
        <v>167.65</v>
      </c>
      <c r="F713" s="92">
        <f t="shared" si="273"/>
        <v>34200.6</v>
      </c>
      <c r="G713" s="89" t="s">
        <v>786</v>
      </c>
    </row>
    <row r="714" spans="1:7" s="93" customFormat="1" x14ac:dyDescent="0.25">
      <c r="A714" s="126"/>
      <c r="B714" s="114" t="s">
        <v>341</v>
      </c>
      <c r="C714" s="89"/>
      <c r="D714" s="89"/>
      <c r="E714" s="95"/>
      <c r="F714" s="92"/>
      <c r="G714" s="89"/>
    </row>
    <row r="715" spans="1:7" s="93" customFormat="1" x14ac:dyDescent="0.25">
      <c r="A715" s="178">
        <f>A713+1</f>
        <v>464</v>
      </c>
      <c r="B715" s="180" t="s">
        <v>342</v>
      </c>
      <c r="C715" s="115" t="s">
        <v>38</v>
      </c>
      <c r="D715" s="89">
        <v>54</v>
      </c>
      <c r="E715" s="91">
        <v>1127.49</v>
      </c>
      <c r="F715" s="92">
        <f t="shared" ref="F715" si="275">D715*E715</f>
        <v>60884.46</v>
      </c>
      <c r="G715" s="89" t="s">
        <v>787</v>
      </c>
    </row>
    <row r="716" spans="1:7" s="93" customFormat="1" x14ac:dyDescent="0.25">
      <c r="A716" s="179"/>
      <c r="B716" s="180"/>
      <c r="C716" s="115" t="s">
        <v>130</v>
      </c>
      <c r="D716" s="89">
        <v>232.2</v>
      </c>
      <c r="E716" s="95"/>
      <c r="F716" s="92"/>
      <c r="G716" s="89"/>
    </row>
    <row r="717" spans="1:7" s="93" customFormat="1" x14ac:dyDescent="0.25">
      <c r="A717" s="178">
        <f>A715+1</f>
        <v>465</v>
      </c>
      <c r="B717" s="171" t="s">
        <v>1021</v>
      </c>
      <c r="C717" s="115" t="s">
        <v>38</v>
      </c>
      <c r="D717" s="115">
        <v>27</v>
      </c>
      <c r="E717" s="91">
        <v>109898.95</v>
      </c>
      <c r="F717" s="92">
        <f t="shared" ref="F717" si="276">D717*E717</f>
        <v>2967271.65</v>
      </c>
      <c r="G717" s="89" t="s">
        <v>807</v>
      </c>
    </row>
    <row r="718" spans="1:7" s="93" customFormat="1" ht="18" x14ac:dyDescent="0.25">
      <c r="A718" s="179"/>
      <c r="B718" s="171"/>
      <c r="C718" s="115" t="s">
        <v>343</v>
      </c>
      <c r="D718" s="115">
        <v>132.57</v>
      </c>
      <c r="E718" s="95"/>
      <c r="F718" s="92"/>
      <c r="G718" s="89"/>
    </row>
    <row r="719" spans="1:7" s="93" customFormat="1" ht="60" x14ac:dyDescent="0.25">
      <c r="A719" s="126">
        <f>A717+1</f>
        <v>466</v>
      </c>
      <c r="B719" s="100" t="s">
        <v>1022</v>
      </c>
      <c r="C719" s="89" t="s">
        <v>12</v>
      </c>
      <c r="D719" s="89">
        <v>17.29</v>
      </c>
      <c r="E719" s="91">
        <v>14185.84</v>
      </c>
      <c r="F719" s="92">
        <f t="shared" ref="F719" si="277">D719*E719</f>
        <v>245273.17</v>
      </c>
      <c r="G719" s="89" t="s">
        <v>808</v>
      </c>
    </row>
    <row r="720" spans="1:7" s="93" customFormat="1" ht="45" x14ac:dyDescent="0.25">
      <c r="A720" s="126">
        <f>A719+1</f>
        <v>467</v>
      </c>
      <c r="B720" s="100" t="s">
        <v>1023</v>
      </c>
      <c r="C720" s="89" t="s">
        <v>12</v>
      </c>
      <c r="D720" s="89">
        <v>4.32</v>
      </c>
      <c r="E720" s="91">
        <v>10242.4</v>
      </c>
      <c r="F720" s="92">
        <f t="shared" ref="F720:F722" si="278">D720*E720</f>
        <v>44247.17</v>
      </c>
      <c r="G720" s="89" t="s">
        <v>788</v>
      </c>
    </row>
    <row r="721" spans="1:7" s="93" customFormat="1" ht="75" x14ac:dyDescent="0.25">
      <c r="A721" s="126">
        <f t="shared" ref="A721:A726" si="279">A720+1</f>
        <v>468</v>
      </c>
      <c r="B721" s="100" t="s">
        <v>1024</v>
      </c>
      <c r="C721" s="89" t="s">
        <v>12</v>
      </c>
      <c r="D721" s="89">
        <v>2.31</v>
      </c>
      <c r="E721" s="91">
        <v>13280.65</v>
      </c>
      <c r="F721" s="92">
        <f t="shared" si="278"/>
        <v>30678.3</v>
      </c>
      <c r="G721" s="89" t="s">
        <v>789</v>
      </c>
    </row>
    <row r="722" spans="1:7" s="93" customFormat="1" ht="45" x14ac:dyDescent="0.25">
      <c r="A722" s="126">
        <f t="shared" si="279"/>
        <v>469</v>
      </c>
      <c r="B722" s="100" t="s">
        <v>968</v>
      </c>
      <c r="C722" s="89" t="s">
        <v>266</v>
      </c>
      <c r="D722" s="89">
        <v>11.9</v>
      </c>
      <c r="E722" s="91">
        <v>421.36</v>
      </c>
      <c r="F722" s="92">
        <f t="shared" si="278"/>
        <v>5014.18</v>
      </c>
      <c r="G722" s="89" t="s">
        <v>790</v>
      </c>
    </row>
    <row r="723" spans="1:7" s="93" customFormat="1" ht="45" x14ac:dyDescent="0.25">
      <c r="A723" s="126">
        <f t="shared" si="279"/>
        <v>470</v>
      </c>
      <c r="B723" s="100" t="s">
        <v>344</v>
      </c>
      <c r="C723" s="89" t="s">
        <v>12</v>
      </c>
      <c r="D723" s="89">
        <v>20</v>
      </c>
      <c r="E723" s="106" t="s">
        <v>791</v>
      </c>
      <c r="F723" s="92"/>
      <c r="G723" s="89"/>
    </row>
    <row r="724" spans="1:7" s="93" customFormat="1" ht="30" x14ac:dyDescent="0.25">
      <c r="A724" s="126">
        <f t="shared" si="279"/>
        <v>471</v>
      </c>
      <c r="B724" s="100" t="s">
        <v>345</v>
      </c>
      <c r="C724" s="89" t="s">
        <v>14</v>
      </c>
      <c r="D724" s="89">
        <v>76</v>
      </c>
      <c r="E724" s="91">
        <v>6428.62</v>
      </c>
      <c r="F724" s="92">
        <f t="shared" ref="F724" si="280">D724*E724</f>
        <v>488575.12</v>
      </c>
      <c r="G724" s="89" t="s">
        <v>792</v>
      </c>
    </row>
    <row r="725" spans="1:7" s="93" customFormat="1" ht="45" x14ac:dyDescent="0.25">
      <c r="A725" s="126">
        <f t="shared" si="279"/>
        <v>472</v>
      </c>
      <c r="B725" s="100" t="s">
        <v>346</v>
      </c>
      <c r="C725" s="89" t="s">
        <v>38</v>
      </c>
      <c r="D725" s="89">
        <v>14</v>
      </c>
      <c r="E725" s="91">
        <v>116.2</v>
      </c>
      <c r="F725" s="92">
        <f t="shared" ref="F725:F726" si="281">D725*E725</f>
        <v>1626.8</v>
      </c>
      <c r="G725" s="89" t="s">
        <v>793</v>
      </c>
    </row>
    <row r="726" spans="1:7" s="93" customFormat="1" ht="45" x14ac:dyDescent="0.25">
      <c r="A726" s="126">
        <f t="shared" si="279"/>
        <v>473</v>
      </c>
      <c r="B726" s="100" t="s">
        <v>347</v>
      </c>
      <c r="C726" s="89" t="s">
        <v>38</v>
      </c>
      <c r="D726" s="89">
        <v>14</v>
      </c>
      <c r="E726" s="91">
        <v>251.53</v>
      </c>
      <c r="F726" s="92">
        <f t="shared" si="281"/>
        <v>3521.42</v>
      </c>
      <c r="G726" s="89" t="s">
        <v>794</v>
      </c>
    </row>
    <row r="727" spans="1:7" s="93" customFormat="1" x14ac:dyDescent="0.25">
      <c r="A727" s="126"/>
      <c r="B727" s="100" t="s">
        <v>348</v>
      </c>
      <c r="C727" s="89"/>
      <c r="D727" s="116"/>
      <c r="E727" s="95"/>
      <c r="F727" s="92"/>
      <c r="G727" s="89"/>
    </row>
    <row r="728" spans="1:7" s="93" customFormat="1" x14ac:dyDescent="0.25">
      <c r="A728" s="178"/>
      <c r="B728" s="171" t="s">
        <v>349</v>
      </c>
      <c r="C728" s="89" t="s">
        <v>38</v>
      </c>
      <c r="D728" s="89">
        <v>14</v>
      </c>
      <c r="E728" s="95"/>
      <c r="F728" s="92"/>
      <c r="G728" s="89"/>
    </row>
    <row r="729" spans="1:7" s="93" customFormat="1" x14ac:dyDescent="0.25">
      <c r="A729" s="179"/>
      <c r="B729" s="171"/>
      <c r="C729" s="89" t="s">
        <v>14</v>
      </c>
      <c r="D729" s="89">
        <v>7</v>
      </c>
      <c r="E729" s="95"/>
      <c r="F729" s="92"/>
      <c r="G729" s="89"/>
    </row>
    <row r="730" spans="1:7" s="93" customFormat="1" x14ac:dyDescent="0.25">
      <c r="A730" s="126"/>
      <c r="B730" s="100" t="s">
        <v>969</v>
      </c>
      <c r="C730" s="89" t="s">
        <v>130</v>
      </c>
      <c r="D730" s="89">
        <v>6.6</v>
      </c>
      <c r="E730" s="95"/>
      <c r="F730" s="92"/>
      <c r="G730" s="89"/>
    </row>
    <row r="731" spans="1:7" s="93" customFormat="1" x14ac:dyDescent="0.25">
      <c r="A731" s="178"/>
      <c r="B731" s="171" t="s">
        <v>970</v>
      </c>
      <c r="C731" s="89" t="s">
        <v>38</v>
      </c>
      <c r="D731" s="89">
        <v>127</v>
      </c>
      <c r="E731" s="95"/>
      <c r="F731" s="92"/>
      <c r="G731" s="89"/>
    </row>
    <row r="732" spans="1:7" s="93" customFormat="1" x14ac:dyDescent="0.25">
      <c r="A732" s="179"/>
      <c r="B732" s="171"/>
      <c r="C732" s="89" t="s">
        <v>12</v>
      </c>
      <c r="D732" s="89">
        <v>0.91</v>
      </c>
      <c r="E732" s="95"/>
      <c r="F732" s="92"/>
      <c r="G732" s="89"/>
    </row>
    <row r="733" spans="1:7" s="93" customFormat="1" x14ac:dyDescent="0.25">
      <c r="A733" s="178"/>
      <c r="B733" s="171" t="s">
        <v>971</v>
      </c>
      <c r="C733" s="89" t="s">
        <v>38</v>
      </c>
      <c r="D733" s="89">
        <v>24</v>
      </c>
      <c r="E733" s="95"/>
      <c r="F733" s="92"/>
      <c r="G733" s="89"/>
    </row>
    <row r="734" spans="1:7" s="93" customFormat="1" x14ac:dyDescent="0.25">
      <c r="A734" s="179"/>
      <c r="B734" s="171"/>
      <c r="C734" s="89" t="s">
        <v>12</v>
      </c>
      <c r="D734" s="89">
        <v>0.04</v>
      </c>
      <c r="E734" s="95"/>
      <c r="F734" s="92"/>
      <c r="G734" s="89"/>
    </row>
    <row r="735" spans="1:7" s="93" customFormat="1" ht="30" x14ac:dyDescent="0.25">
      <c r="A735" s="126">
        <f>A726+1</f>
        <v>474</v>
      </c>
      <c r="B735" s="100" t="s">
        <v>350</v>
      </c>
      <c r="C735" s="89" t="s">
        <v>51</v>
      </c>
      <c r="D735" s="89">
        <v>447</v>
      </c>
      <c r="E735" s="106" t="s">
        <v>795</v>
      </c>
      <c r="F735" s="92"/>
      <c r="G735" s="89"/>
    </row>
    <row r="736" spans="1:7" s="93" customFormat="1" x14ac:dyDescent="0.25">
      <c r="A736" s="126"/>
      <c r="B736" s="100" t="s">
        <v>348</v>
      </c>
      <c r="C736" s="89"/>
      <c r="D736" s="89"/>
      <c r="E736" s="95"/>
      <c r="F736" s="92"/>
      <c r="G736" s="89"/>
    </row>
    <row r="737" spans="1:7" s="93" customFormat="1" ht="30" x14ac:dyDescent="0.25">
      <c r="A737" s="126"/>
      <c r="B737" s="100" t="s">
        <v>972</v>
      </c>
      <c r="C737" s="89" t="s">
        <v>51</v>
      </c>
      <c r="D737" s="89">
        <v>492</v>
      </c>
      <c r="E737" s="95"/>
      <c r="F737" s="92"/>
      <c r="G737" s="89"/>
    </row>
    <row r="738" spans="1:7" s="93" customFormat="1" x14ac:dyDescent="0.25">
      <c r="A738" s="126"/>
      <c r="B738" s="100" t="s">
        <v>351</v>
      </c>
      <c r="C738" s="89" t="s">
        <v>13</v>
      </c>
      <c r="D738" s="89">
        <v>0.4</v>
      </c>
      <c r="E738" s="95"/>
      <c r="F738" s="92"/>
      <c r="G738" s="89"/>
    </row>
    <row r="739" spans="1:7" s="93" customFormat="1" ht="45" x14ac:dyDescent="0.25">
      <c r="A739" s="126">
        <f>A735+1</f>
        <v>475</v>
      </c>
      <c r="B739" s="100" t="s">
        <v>352</v>
      </c>
      <c r="C739" s="89" t="s">
        <v>38</v>
      </c>
      <c r="D739" s="89">
        <v>104</v>
      </c>
      <c r="E739" s="91">
        <v>181.14</v>
      </c>
      <c r="F739" s="92">
        <f t="shared" ref="F739" si="282">D739*E739</f>
        <v>18838.560000000001</v>
      </c>
      <c r="G739" s="89" t="s">
        <v>796</v>
      </c>
    </row>
    <row r="740" spans="1:7" s="93" customFormat="1" ht="45" x14ac:dyDescent="0.25">
      <c r="A740" s="130">
        <f>A739+1</f>
        <v>476</v>
      </c>
      <c r="B740" s="100" t="s">
        <v>353</v>
      </c>
      <c r="C740" s="89" t="s">
        <v>13</v>
      </c>
      <c r="D740" s="89">
        <v>0.36</v>
      </c>
      <c r="E740" s="91">
        <v>108750.2</v>
      </c>
      <c r="F740" s="92">
        <f t="shared" ref="F740:F741" si="283">D740*E740</f>
        <v>39150.07</v>
      </c>
      <c r="G740" s="89" t="s">
        <v>797</v>
      </c>
    </row>
    <row r="741" spans="1:7" s="93" customFormat="1" x14ac:dyDescent="0.25">
      <c r="A741" s="130">
        <f>A740+1</f>
        <v>477</v>
      </c>
      <c r="B741" s="100" t="s">
        <v>969</v>
      </c>
      <c r="C741" s="89" t="s">
        <v>130</v>
      </c>
      <c r="D741" s="89">
        <v>7.9</v>
      </c>
      <c r="E741" s="91">
        <v>42.8</v>
      </c>
      <c r="F741" s="92">
        <f t="shared" si="283"/>
        <v>338.12</v>
      </c>
      <c r="G741" s="89" t="s">
        <v>798</v>
      </c>
    </row>
    <row r="742" spans="1:7" s="93" customFormat="1" x14ac:dyDescent="0.25">
      <c r="A742" s="178">
        <f>A741+1</f>
        <v>478</v>
      </c>
      <c r="B742" s="171" t="s">
        <v>354</v>
      </c>
      <c r="C742" s="89" t="s">
        <v>14</v>
      </c>
      <c r="D742" s="89">
        <v>60</v>
      </c>
      <c r="E742" s="91"/>
      <c r="F742" s="92"/>
      <c r="G742" s="89"/>
    </row>
    <row r="743" spans="1:7" s="93" customFormat="1" x14ac:dyDescent="0.25">
      <c r="A743" s="185"/>
      <c r="B743" s="171"/>
      <c r="C743" s="89" t="s">
        <v>13</v>
      </c>
      <c r="D743" s="89">
        <v>2</v>
      </c>
      <c r="E743" s="91">
        <v>59471.49</v>
      </c>
      <c r="F743" s="92">
        <f t="shared" ref="F743" si="284">D743*E743</f>
        <v>118942.98</v>
      </c>
      <c r="G743" s="89" t="s">
        <v>799</v>
      </c>
    </row>
    <row r="744" spans="1:7" s="93" customFormat="1" x14ac:dyDescent="0.25">
      <c r="A744" s="179"/>
      <c r="B744" s="171"/>
      <c r="C744" s="89" t="s">
        <v>51</v>
      </c>
      <c r="D744" s="89">
        <v>160</v>
      </c>
      <c r="E744" s="91"/>
      <c r="F744" s="92"/>
      <c r="G744" s="89"/>
    </row>
    <row r="745" spans="1:7" s="93" customFormat="1" ht="60" x14ac:dyDescent="0.25">
      <c r="A745" s="126">
        <f>A742+1</f>
        <v>479</v>
      </c>
      <c r="B745" s="100" t="s">
        <v>355</v>
      </c>
      <c r="C745" s="89" t="s">
        <v>51</v>
      </c>
      <c r="D745" s="89">
        <v>439</v>
      </c>
      <c r="E745" s="91">
        <v>452.4</v>
      </c>
      <c r="F745" s="92">
        <f t="shared" ref="F745" si="285">D745*E745</f>
        <v>198603.6</v>
      </c>
      <c r="G745" s="89" t="s">
        <v>845</v>
      </c>
    </row>
    <row r="746" spans="1:7" s="93" customFormat="1" ht="30.75" customHeight="1" x14ac:dyDescent="0.25">
      <c r="A746" s="126">
        <f>A745+1</f>
        <v>480</v>
      </c>
      <c r="B746" s="100" t="s">
        <v>1045</v>
      </c>
      <c r="C746" s="89" t="s">
        <v>13</v>
      </c>
      <c r="D746" s="89">
        <v>0.13</v>
      </c>
      <c r="E746" s="91">
        <v>12513.34</v>
      </c>
      <c r="F746" s="92">
        <f t="shared" ref="F746:F747" si="286">D746*E746</f>
        <v>1626.73</v>
      </c>
      <c r="G746" s="89" t="s">
        <v>846</v>
      </c>
    </row>
    <row r="747" spans="1:7" s="93" customFormat="1" ht="75" x14ac:dyDescent="0.25">
      <c r="A747" s="126">
        <f>A746+1</f>
        <v>481</v>
      </c>
      <c r="B747" s="100" t="s">
        <v>356</v>
      </c>
      <c r="C747" s="89" t="s">
        <v>51</v>
      </c>
      <c r="D747" s="89">
        <v>387</v>
      </c>
      <c r="E747" s="91">
        <v>420.08</v>
      </c>
      <c r="F747" s="92">
        <f t="shared" si="286"/>
        <v>162570.96</v>
      </c>
      <c r="G747" s="89" t="s">
        <v>847</v>
      </c>
    </row>
    <row r="748" spans="1:7" s="93" customFormat="1" ht="45" x14ac:dyDescent="0.25">
      <c r="A748" s="126">
        <f>A747+1</f>
        <v>482</v>
      </c>
      <c r="B748" s="100" t="s">
        <v>357</v>
      </c>
      <c r="C748" s="89" t="s">
        <v>51</v>
      </c>
      <c r="D748" s="89">
        <v>52</v>
      </c>
      <c r="E748" s="91">
        <v>382.76</v>
      </c>
      <c r="F748" s="92">
        <f t="shared" ref="F748" si="287">D748*E748</f>
        <v>19903.52</v>
      </c>
      <c r="G748" s="89" t="s">
        <v>848</v>
      </c>
    </row>
    <row r="749" spans="1:7" s="93" customFormat="1" x14ac:dyDescent="0.25">
      <c r="A749" s="178">
        <f>A748+1</f>
        <v>483</v>
      </c>
      <c r="B749" s="171" t="s">
        <v>358</v>
      </c>
      <c r="C749" s="89" t="s">
        <v>38</v>
      </c>
      <c r="D749" s="89">
        <v>36</v>
      </c>
      <c r="E749" s="91"/>
      <c r="F749" s="92"/>
      <c r="G749" s="89"/>
    </row>
    <row r="750" spans="1:7" s="93" customFormat="1" x14ac:dyDescent="0.25">
      <c r="A750" s="179"/>
      <c r="B750" s="171"/>
      <c r="C750" s="89" t="s">
        <v>13</v>
      </c>
      <c r="D750" s="89">
        <v>1.25</v>
      </c>
      <c r="E750" s="91">
        <v>76342.960000000006</v>
      </c>
      <c r="F750" s="92">
        <f t="shared" ref="F750" si="288">D750*E750</f>
        <v>95428.7</v>
      </c>
      <c r="G750" s="89" t="s">
        <v>800</v>
      </c>
    </row>
    <row r="751" spans="1:7" s="93" customFormat="1" x14ac:dyDescent="0.25">
      <c r="A751" s="126"/>
      <c r="B751" s="100" t="s">
        <v>348</v>
      </c>
      <c r="C751" s="89"/>
      <c r="D751" s="89"/>
      <c r="E751" s="91"/>
      <c r="F751" s="92"/>
      <c r="G751" s="89"/>
    </row>
    <row r="752" spans="1:7" s="93" customFormat="1" x14ac:dyDescent="0.25">
      <c r="A752" s="126"/>
      <c r="B752" s="100" t="s">
        <v>359</v>
      </c>
      <c r="C752" s="89" t="s">
        <v>12</v>
      </c>
      <c r="D752" s="89">
        <v>0.48</v>
      </c>
      <c r="E752" s="91"/>
      <c r="F752" s="92"/>
      <c r="G752" s="89"/>
    </row>
    <row r="753" spans="1:7" s="93" customFormat="1" x14ac:dyDescent="0.25">
      <c r="A753" s="178">
        <f>A749+1</f>
        <v>484</v>
      </c>
      <c r="B753" s="171" t="s">
        <v>973</v>
      </c>
      <c r="C753" s="89" t="s">
        <v>13</v>
      </c>
      <c r="D753" s="89">
        <v>3.41</v>
      </c>
      <c r="E753" s="91"/>
      <c r="F753" s="92"/>
      <c r="G753" s="89"/>
    </row>
    <row r="754" spans="1:7" s="93" customFormat="1" x14ac:dyDescent="0.25">
      <c r="A754" s="179"/>
      <c r="B754" s="171"/>
      <c r="C754" s="89" t="s">
        <v>14</v>
      </c>
      <c r="D754" s="89">
        <v>68.36</v>
      </c>
      <c r="E754" s="91">
        <v>7160.34</v>
      </c>
      <c r="F754" s="92">
        <f>D754*E754+0.26</f>
        <v>489481.1</v>
      </c>
      <c r="G754" s="89" t="s">
        <v>801</v>
      </c>
    </row>
    <row r="755" spans="1:7" s="93" customFormat="1" x14ac:dyDescent="0.25">
      <c r="A755" s="178">
        <f>A753+1</f>
        <v>485</v>
      </c>
      <c r="B755" s="171" t="s">
        <v>1025</v>
      </c>
      <c r="C755" s="89" t="s">
        <v>38</v>
      </c>
      <c r="D755" s="89">
        <v>24</v>
      </c>
      <c r="E755" s="91"/>
      <c r="F755" s="92"/>
      <c r="G755" s="89"/>
    </row>
    <row r="756" spans="1:7" s="93" customFormat="1" ht="30" x14ac:dyDescent="0.25">
      <c r="A756" s="179"/>
      <c r="B756" s="171"/>
      <c r="C756" s="89" t="s">
        <v>12</v>
      </c>
      <c r="D756" s="89">
        <v>9.5</v>
      </c>
      <c r="E756" s="91">
        <v>16878.419999999998</v>
      </c>
      <c r="F756" s="92">
        <f t="shared" ref="F756" si="289">D756*E756</f>
        <v>160344.99</v>
      </c>
      <c r="G756" s="89" t="s">
        <v>809</v>
      </c>
    </row>
    <row r="757" spans="1:7" s="93" customFormat="1" ht="30" x14ac:dyDescent="0.25">
      <c r="A757" s="126">
        <f>A755+1</f>
        <v>486</v>
      </c>
      <c r="B757" s="100" t="s">
        <v>974</v>
      </c>
      <c r="C757" s="89" t="s">
        <v>14</v>
      </c>
      <c r="D757" s="89">
        <v>26.8</v>
      </c>
      <c r="E757" s="91">
        <v>24398.87</v>
      </c>
      <c r="F757" s="92">
        <f t="shared" ref="F757:F758" si="290">D757*E757</f>
        <v>653889.72</v>
      </c>
      <c r="G757" s="89" t="s">
        <v>802</v>
      </c>
    </row>
    <row r="758" spans="1:7" s="93" customFormat="1" ht="30" x14ac:dyDescent="0.25">
      <c r="A758" s="126">
        <f>A757+1</f>
        <v>487</v>
      </c>
      <c r="B758" s="100" t="s">
        <v>360</v>
      </c>
      <c r="C758" s="89" t="s">
        <v>14</v>
      </c>
      <c r="D758" s="89">
        <v>7.52</v>
      </c>
      <c r="E758" s="91">
        <v>99.25</v>
      </c>
      <c r="F758" s="92">
        <f t="shared" si="290"/>
        <v>746.36</v>
      </c>
      <c r="G758" s="89" t="s">
        <v>803</v>
      </c>
    </row>
    <row r="759" spans="1:7" s="93" customFormat="1" x14ac:dyDescent="0.25">
      <c r="A759" s="126"/>
      <c r="B759" s="100" t="s">
        <v>975</v>
      </c>
      <c r="C759" s="89" t="s">
        <v>130</v>
      </c>
      <c r="D759" s="89">
        <v>8.6</v>
      </c>
      <c r="E759" s="91"/>
      <c r="F759" s="92"/>
      <c r="G759" s="89"/>
    </row>
    <row r="760" spans="1:7" s="93" customFormat="1" ht="90" x14ac:dyDescent="0.25">
      <c r="A760" s="126">
        <f>A758+1</f>
        <v>488</v>
      </c>
      <c r="B760" s="100" t="s">
        <v>976</v>
      </c>
      <c r="C760" s="89" t="s">
        <v>14</v>
      </c>
      <c r="D760" s="89">
        <v>23</v>
      </c>
      <c r="E760" s="91">
        <v>20167.900000000001</v>
      </c>
      <c r="F760" s="92">
        <f t="shared" ref="F760" si="291">D760*E760</f>
        <v>463861.7</v>
      </c>
      <c r="G760" s="89" t="s">
        <v>804</v>
      </c>
    </row>
    <row r="761" spans="1:7" s="93" customFormat="1" ht="30" x14ac:dyDescent="0.25">
      <c r="A761" s="126">
        <f>A760+1</f>
        <v>489</v>
      </c>
      <c r="B761" s="100" t="s">
        <v>361</v>
      </c>
      <c r="C761" s="89" t="s">
        <v>51</v>
      </c>
      <c r="D761" s="89">
        <v>867</v>
      </c>
      <c r="E761" s="91">
        <v>14.8</v>
      </c>
      <c r="F761" s="92">
        <f t="shared" ref="F761:F762" si="292">D761*E761</f>
        <v>12831.6</v>
      </c>
      <c r="G761" s="89" t="s">
        <v>805</v>
      </c>
    </row>
    <row r="762" spans="1:7" s="93" customFormat="1" ht="45" x14ac:dyDescent="0.25">
      <c r="A762" s="126">
        <f>A761+1</f>
        <v>490</v>
      </c>
      <c r="B762" s="100" t="s">
        <v>977</v>
      </c>
      <c r="C762" s="89" t="s">
        <v>51</v>
      </c>
      <c r="D762" s="89">
        <v>867</v>
      </c>
      <c r="E762" s="91">
        <v>108.83</v>
      </c>
      <c r="F762" s="92">
        <f t="shared" si="292"/>
        <v>94355.61</v>
      </c>
      <c r="G762" s="89" t="s">
        <v>806</v>
      </c>
    </row>
    <row r="763" spans="1:7" s="93" customFormat="1" x14ac:dyDescent="0.25">
      <c r="A763" s="126"/>
      <c r="B763" s="114" t="s">
        <v>362</v>
      </c>
      <c r="C763" s="89"/>
      <c r="D763" s="89"/>
      <c r="E763" s="95"/>
      <c r="F763" s="92"/>
      <c r="G763" s="89"/>
    </row>
    <row r="764" spans="1:7" s="93" customFormat="1" ht="30" x14ac:dyDescent="0.25">
      <c r="A764" s="126">
        <f>A762+1</f>
        <v>491</v>
      </c>
      <c r="B764" s="100" t="s">
        <v>954</v>
      </c>
      <c r="C764" s="89" t="s">
        <v>12</v>
      </c>
      <c r="D764" s="89">
        <v>12</v>
      </c>
      <c r="E764" s="91">
        <v>1527.32</v>
      </c>
      <c r="F764" s="92">
        <f t="shared" ref="F764" si="293">D764*E764</f>
        <v>18327.84</v>
      </c>
      <c r="G764" s="89" t="s">
        <v>810</v>
      </c>
    </row>
    <row r="765" spans="1:7" s="93" customFormat="1" ht="30" x14ac:dyDescent="0.25">
      <c r="A765" s="126">
        <f>A764+1</f>
        <v>492</v>
      </c>
      <c r="B765" s="100" t="s">
        <v>953</v>
      </c>
      <c r="C765" s="89" t="s">
        <v>12</v>
      </c>
      <c r="D765" s="89">
        <v>25</v>
      </c>
      <c r="E765" s="91">
        <v>1526.96</v>
      </c>
      <c r="F765" s="92">
        <f t="shared" ref="F765" si="294">D765*E765</f>
        <v>38174</v>
      </c>
      <c r="G765" s="89" t="s">
        <v>810</v>
      </c>
    </row>
    <row r="766" spans="1:7" s="93" customFormat="1" x14ac:dyDescent="0.25">
      <c r="A766" s="178">
        <f>A765+1</f>
        <v>493</v>
      </c>
      <c r="B766" s="171" t="s">
        <v>363</v>
      </c>
      <c r="C766" s="89" t="s">
        <v>38</v>
      </c>
      <c r="D766" s="89">
        <v>4</v>
      </c>
      <c r="E766" s="91"/>
      <c r="F766" s="92"/>
      <c r="G766" s="89"/>
    </row>
    <row r="767" spans="1:7" s="93" customFormat="1" x14ac:dyDescent="0.25">
      <c r="A767" s="179"/>
      <c r="B767" s="171"/>
      <c r="C767" s="89" t="s">
        <v>12</v>
      </c>
      <c r="D767" s="89">
        <v>6.8</v>
      </c>
      <c r="E767" s="91">
        <v>15500.88</v>
      </c>
      <c r="F767" s="92">
        <f t="shared" ref="F767" si="295">D767*E767</f>
        <v>105405.98</v>
      </c>
      <c r="G767" s="89" t="s">
        <v>811</v>
      </c>
    </row>
    <row r="768" spans="1:7" s="93" customFormat="1" ht="30" x14ac:dyDescent="0.25">
      <c r="A768" s="126">
        <f>A766+1</f>
        <v>494</v>
      </c>
      <c r="B768" s="100" t="s">
        <v>364</v>
      </c>
      <c r="C768" s="89" t="s">
        <v>12</v>
      </c>
      <c r="D768" s="89">
        <v>0.5</v>
      </c>
      <c r="E768" s="91">
        <v>6175.21</v>
      </c>
      <c r="F768" s="92">
        <f t="shared" ref="F768:F769" si="296">D768*E768</f>
        <v>3087.61</v>
      </c>
      <c r="G768" s="89" t="s">
        <v>812</v>
      </c>
    </row>
    <row r="769" spans="1:7" s="93" customFormat="1" ht="45" x14ac:dyDescent="0.25">
      <c r="A769" s="126">
        <f>A768+1</f>
        <v>495</v>
      </c>
      <c r="B769" s="100" t="s">
        <v>978</v>
      </c>
      <c r="C769" s="89" t="s">
        <v>51</v>
      </c>
      <c r="D769" s="89">
        <v>4.5999999999999996</v>
      </c>
      <c r="E769" s="91">
        <v>422.98</v>
      </c>
      <c r="F769" s="92">
        <f t="shared" si="296"/>
        <v>1945.71</v>
      </c>
      <c r="G769" s="89" t="s">
        <v>813</v>
      </c>
    </row>
    <row r="770" spans="1:7" s="93" customFormat="1" x14ac:dyDescent="0.25">
      <c r="A770" s="178">
        <f>A769+1</f>
        <v>496</v>
      </c>
      <c r="B770" s="171" t="s">
        <v>1026</v>
      </c>
      <c r="C770" s="89" t="s">
        <v>38</v>
      </c>
      <c r="D770" s="89">
        <v>18</v>
      </c>
      <c r="E770" s="91"/>
      <c r="F770" s="92"/>
      <c r="G770" s="89"/>
    </row>
    <row r="771" spans="1:7" s="93" customFormat="1" ht="30" x14ac:dyDescent="0.25">
      <c r="A771" s="179"/>
      <c r="B771" s="171"/>
      <c r="C771" s="89" t="s">
        <v>12</v>
      </c>
      <c r="D771" s="89">
        <v>28.8</v>
      </c>
      <c r="E771" s="91">
        <v>20930.25</v>
      </c>
      <c r="F771" s="92">
        <f t="shared" ref="F771" si="297">D771*E771</f>
        <v>602791.19999999995</v>
      </c>
      <c r="G771" s="89" t="s">
        <v>825</v>
      </c>
    </row>
    <row r="772" spans="1:7" s="93" customFormat="1" x14ac:dyDescent="0.25">
      <c r="A772" s="178">
        <f>A770+1</f>
        <v>497</v>
      </c>
      <c r="B772" s="171" t="s">
        <v>1027</v>
      </c>
      <c r="C772" s="89" t="s">
        <v>38</v>
      </c>
      <c r="D772" s="89">
        <v>4</v>
      </c>
      <c r="E772" s="91"/>
      <c r="F772" s="92"/>
      <c r="G772" s="89"/>
    </row>
    <row r="773" spans="1:7" s="93" customFormat="1" x14ac:dyDescent="0.25">
      <c r="A773" s="179"/>
      <c r="B773" s="171"/>
      <c r="C773" s="89" t="s">
        <v>12</v>
      </c>
      <c r="D773" s="89">
        <v>8</v>
      </c>
      <c r="E773" s="91">
        <v>15500.23</v>
      </c>
      <c r="F773" s="92">
        <f t="shared" ref="F773" si="298">D773*E773</f>
        <v>124001.84</v>
      </c>
      <c r="G773" s="89" t="s">
        <v>814</v>
      </c>
    </row>
    <row r="774" spans="1:7" s="93" customFormat="1" ht="45" x14ac:dyDescent="0.25">
      <c r="A774" s="126">
        <f>A772+1</f>
        <v>498</v>
      </c>
      <c r="B774" s="100" t="s">
        <v>1028</v>
      </c>
      <c r="C774" s="89" t="s">
        <v>12</v>
      </c>
      <c r="D774" s="89">
        <v>3.44</v>
      </c>
      <c r="E774" s="91">
        <v>9418.81</v>
      </c>
      <c r="F774" s="92">
        <f t="shared" ref="F774:F778" si="299">D774*E774</f>
        <v>32400.71</v>
      </c>
      <c r="G774" s="89" t="s">
        <v>815</v>
      </c>
    </row>
    <row r="775" spans="1:7" s="93" customFormat="1" ht="45" x14ac:dyDescent="0.25">
      <c r="A775" s="126">
        <f>A774+1</f>
        <v>499</v>
      </c>
      <c r="B775" s="100" t="s">
        <v>365</v>
      </c>
      <c r="C775" s="89" t="s">
        <v>38</v>
      </c>
      <c r="D775" s="89">
        <v>16</v>
      </c>
      <c r="E775" s="91">
        <v>248.79</v>
      </c>
      <c r="F775" s="92">
        <f t="shared" si="299"/>
        <v>3980.64</v>
      </c>
      <c r="G775" s="89" t="s">
        <v>816</v>
      </c>
    </row>
    <row r="776" spans="1:7" s="93" customFormat="1" ht="45" x14ac:dyDescent="0.25">
      <c r="A776" s="126">
        <f>A775+1</f>
        <v>500</v>
      </c>
      <c r="B776" s="100" t="s">
        <v>1029</v>
      </c>
      <c r="C776" s="89" t="s">
        <v>12</v>
      </c>
      <c r="D776" s="89">
        <v>6.8</v>
      </c>
      <c r="E776" s="91">
        <v>88.19</v>
      </c>
      <c r="F776" s="92">
        <f t="shared" si="299"/>
        <v>599.69000000000005</v>
      </c>
      <c r="G776" s="89" t="s">
        <v>817</v>
      </c>
    </row>
    <row r="777" spans="1:7" s="93" customFormat="1" ht="45" x14ac:dyDescent="0.25">
      <c r="A777" s="126">
        <f>A776+1</f>
        <v>501</v>
      </c>
      <c r="B777" s="100" t="s">
        <v>955</v>
      </c>
      <c r="C777" s="89" t="s">
        <v>12</v>
      </c>
      <c r="D777" s="89">
        <v>0.9</v>
      </c>
      <c r="E777" s="91">
        <v>1523.96</v>
      </c>
      <c r="F777" s="92">
        <f t="shared" si="299"/>
        <v>1371.56</v>
      </c>
      <c r="G777" s="89" t="s">
        <v>818</v>
      </c>
    </row>
    <row r="778" spans="1:7" s="93" customFormat="1" ht="45" x14ac:dyDescent="0.25">
      <c r="A778" s="126">
        <f>A777+1</f>
        <v>502</v>
      </c>
      <c r="B778" s="100" t="s">
        <v>1030</v>
      </c>
      <c r="C778" s="89" t="s">
        <v>12</v>
      </c>
      <c r="D778" s="89">
        <v>5.9</v>
      </c>
      <c r="E778" s="91">
        <v>8034.74</v>
      </c>
      <c r="F778" s="92">
        <f t="shared" si="299"/>
        <v>47404.97</v>
      </c>
      <c r="G778" s="89" t="s">
        <v>819</v>
      </c>
    </row>
    <row r="779" spans="1:7" s="93" customFormat="1" x14ac:dyDescent="0.25">
      <c r="A779" s="178">
        <f>A778+1</f>
        <v>503</v>
      </c>
      <c r="B779" s="171" t="s">
        <v>366</v>
      </c>
      <c r="C779" s="89" t="s">
        <v>38</v>
      </c>
      <c r="D779" s="89">
        <v>16</v>
      </c>
      <c r="E779" s="91"/>
      <c r="F779" s="92"/>
      <c r="G779" s="89"/>
    </row>
    <row r="780" spans="1:7" s="93" customFormat="1" x14ac:dyDescent="0.25">
      <c r="A780" s="179"/>
      <c r="B780" s="171"/>
      <c r="C780" s="89" t="s">
        <v>13</v>
      </c>
      <c r="D780" s="89">
        <v>0.57999999999999996</v>
      </c>
      <c r="E780" s="91">
        <v>49538.95</v>
      </c>
      <c r="F780" s="92">
        <f t="shared" ref="F780" si="300">D780*E780</f>
        <v>28732.59</v>
      </c>
      <c r="G780" s="89" t="s">
        <v>820</v>
      </c>
    </row>
    <row r="781" spans="1:7" s="93" customFormat="1" x14ac:dyDescent="0.25">
      <c r="A781" s="126"/>
      <c r="B781" s="100" t="s">
        <v>348</v>
      </c>
      <c r="C781" s="89"/>
      <c r="D781" s="89"/>
      <c r="E781" s="91"/>
      <c r="F781" s="92"/>
      <c r="G781" s="89"/>
    </row>
    <row r="782" spans="1:7" s="93" customFormat="1" x14ac:dyDescent="0.25">
      <c r="A782" s="126"/>
      <c r="B782" s="100" t="s">
        <v>359</v>
      </c>
      <c r="C782" s="89" t="s">
        <v>12</v>
      </c>
      <c r="D782" s="89">
        <v>0.2</v>
      </c>
      <c r="E782" s="91"/>
      <c r="F782" s="92"/>
      <c r="G782" s="89"/>
    </row>
    <row r="783" spans="1:7" s="93" customFormat="1" x14ac:dyDescent="0.25">
      <c r="A783" s="184">
        <f>A779+1</f>
        <v>504</v>
      </c>
      <c r="B783" s="171" t="s">
        <v>979</v>
      </c>
      <c r="C783" s="89" t="s">
        <v>13</v>
      </c>
      <c r="D783" s="89">
        <v>1.6</v>
      </c>
      <c r="E783" s="91"/>
      <c r="F783" s="92"/>
      <c r="G783" s="89"/>
    </row>
    <row r="784" spans="1:7" s="93" customFormat="1" x14ac:dyDescent="0.25">
      <c r="A784" s="184"/>
      <c r="B784" s="171"/>
      <c r="C784" s="89" t="s">
        <v>14</v>
      </c>
      <c r="D784" s="89">
        <v>32</v>
      </c>
      <c r="E784" s="91">
        <v>7177.17</v>
      </c>
      <c r="F784" s="92">
        <f>D784*E784-0.03</f>
        <v>229669.41</v>
      </c>
      <c r="G784" s="89" t="s">
        <v>821</v>
      </c>
    </row>
    <row r="785" spans="1:7" s="93" customFormat="1" ht="45" x14ac:dyDescent="0.25">
      <c r="A785" s="126">
        <f>A783+1</f>
        <v>505</v>
      </c>
      <c r="B785" s="100" t="s">
        <v>367</v>
      </c>
      <c r="C785" s="89" t="s">
        <v>12</v>
      </c>
      <c r="D785" s="89">
        <v>1.4</v>
      </c>
      <c r="E785" s="106" t="s">
        <v>822</v>
      </c>
      <c r="F785" s="92"/>
      <c r="G785" s="89"/>
    </row>
    <row r="786" spans="1:7" s="93" customFormat="1" x14ac:dyDescent="0.25">
      <c r="A786" s="126">
        <f>A785+1</f>
        <v>506</v>
      </c>
      <c r="B786" s="100" t="s">
        <v>368</v>
      </c>
      <c r="C786" s="89" t="s">
        <v>51</v>
      </c>
      <c r="D786" s="89">
        <v>46</v>
      </c>
      <c r="E786" s="91">
        <v>909.75</v>
      </c>
      <c r="F786" s="92">
        <f t="shared" ref="F786" si="301">D786*E786</f>
        <v>41848.5</v>
      </c>
      <c r="G786" s="89" t="s">
        <v>823</v>
      </c>
    </row>
    <row r="787" spans="1:7" s="93" customFormat="1" x14ac:dyDescent="0.25">
      <c r="A787" s="126">
        <f>A786+1</f>
        <v>507</v>
      </c>
      <c r="B787" s="100" t="s">
        <v>348</v>
      </c>
      <c r="C787" s="89"/>
      <c r="D787" s="89"/>
      <c r="E787" s="95"/>
      <c r="F787" s="92"/>
      <c r="G787" s="89"/>
    </row>
    <row r="788" spans="1:7" s="93" customFormat="1" ht="30" x14ac:dyDescent="0.25">
      <c r="A788" s="126"/>
      <c r="B788" s="100" t="s">
        <v>980</v>
      </c>
      <c r="C788" s="89" t="s">
        <v>51</v>
      </c>
      <c r="D788" s="89">
        <v>51</v>
      </c>
      <c r="E788" s="106" t="s">
        <v>822</v>
      </c>
      <c r="F788" s="92"/>
      <c r="G788" s="89"/>
    </row>
    <row r="789" spans="1:7" s="93" customFormat="1" x14ac:dyDescent="0.25">
      <c r="A789" s="178">
        <f>A787+1</f>
        <v>508</v>
      </c>
      <c r="B789" s="171" t="s">
        <v>956</v>
      </c>
      <c r="C789" s="89" t="s">
        <v>51</v>
      </c>
      <c r="D789" s="89">
        <v>92</v>
      </c>
      <c r="E789" s="95"/>
      <c r="F789" s="92"/>
      <c r="G789" s="89"/>
    </row>
    <row r="790" spans="1:7" s="93" customFormat="1" x14ac:dyDescent="0.25">
      <c r="A790" s="179"/>
      <c r="B790" s="171"/>
      <c r="C790" s="89" t="s">
        <v>12</v>
      </c>
      <c r="D790" s="89">
        <v>13.6</v>
      </c>
      <c r="E790" s="91">
        <v>1316.68</v>
      </c>
      <c r="F790" s="92">
        <f t="shared" ref="F790" si="302">D790*E790</f>
        <v>17906.849999999999</v>
      </c>
      <c r="G790" s="89" t="s">
        <v>849</v>
      </c>
    </row>
    <row r="791" spans="1:7" s="93" customFormat="1" x14ac:dyDescent="0.25">
      <c r="A791" s="126">
        <f>A789+1</f>
        <v>509</v>
      </c>
      <c r="B791" s="100" t="s">
        <v>1046</v>
      </c>
      <c r="C791" s="89" t="s">
        <v>13</v>
      </c>
      <c r="D791" s="89">
        <v>0.06</v>
      </c>
      <c r="E791" s="91">
        <v>12439.73</v>
      </c>
      <c r="F791" s="92">
        <f t="shared" ref="F791:F792" si="303">D791*E791</f>
        <v>746.38</v>
      </c>
      <c r="G791" s="89" t="s">
        <v>850</v>
      </c>
    </row>
    <row r="792" spans="1:7" s="93" customFormat="1" x14ac:dyDescent="0.25">
      <c r="A792" s="178">
        <f>A791+1</f>
        <v>510</v>
      </c>
      <c r="B792" s="171" t="s">
        <v>369</v>
      </c>
      <c r="C792" s="89" t="s">
        <v>13</v>
      </c>
      <c r="D792" s="89">
        <v>25.4</v>
      </c>
      <c r="E792" s="91">
        <v>2503.77</v>
      </c>
      <c r="F792" s="92">
        <f t="shared" si="303"/>
        <v>63595.76</v>
      </c>
      <c r="G792" s="89" t="s">
        <v>851</v>
      </c>
    </row>
    <row r="793" spans="1:7" s="93" customFormat="1" x14ac:dyDescent="0.25">
      <c r="A793" s="179"/>
      <c r="B793" s="171"/>
      <c r="C793" s="89" t="s">
        <v>51</v>
      </c>
      <c r="D793" s="89">
        <v>138</v>
      </c>
      <c r="E793" s="91"/>
      <c r="F793" s="92"/>
      <c r="G793" s="89"/>
    </row>
    <row r="794" spans="1:7" s="93" customFormat="1" x14ac:dyDescent="0.25">
      <c r="A794" s="126">
        <f>A792+1</f>
        <v>511</v>
      </c>
      <c r="B794" s="100" t="s">
        <v>1047</v>
      </c>
      <c r="C794" s="89" t="s">
        <v>13</v>
      </c>
      <c r="D794" s="89">
        <v>0.04</v>
      </c>
      <c r="E794" s="91">
        <v>12439.73</v>
      </c>
      <c r="F794" s="92">
        <f t="shared" ref="F794" si="304">D794*E794</f>
        <v>497.59</v>
      </c>
      <c r="G794" s="89" t="s">
        <v>852</v>
      </c>
    </row>
    <row r="795" spans="1:7" s="93" customFormat="1" ht="60" x14ac:dyDescent="0.25">
      <c r="A795" s="126">
        <f t="shared" ref="A795:A800" si="305">A794+1</f>
        <v>512</v>
      </c>
      <c r="B795" s="100" t="s">
        <v>355</v>
      </c>
      <c r="C795" s="89" t="s">
        <v>51</v>
      </c>
      <c r="D795" s="89">
        <v>138</v>
      </c>
      <c r="E795" s="91">
        <v>452.43</v>
      </c>
      <c r="F795" s="92">
        <f t="shared" ref="F795:F797" si="306">D795*E795</f>
        <v>62435.34</v>
      </c>
      <c r="G795" s="89" t="s">
        <v>853</v>
      </c>
    </row>
    <row r="796" spans="1:7" s="93" customFormat="1" x14ac:dyDescent="0.25">
      <c r="A796" s="126">
        <f t="shared" si="305"/>
        <v>513</v>
      </c>
      <c r="B796" s="100" t="s">
        <v>1047</v>
      </c>
      <c r="C796" s="89" t="s">
        <v>13</v>
      </c>
      <c r="D796" s="89">
        <v>0.04</v>
      </c>
      <c r="E796" s="91">
        <v>12439.73</v>
      </c>
      <c r="F796" s="92">
        <f t="shared" si="306"/>
        <v>497.59</v>
      </c>
      <c r="G796" s="89" t="s">
        <v>854</v>
      </c>
    </row>
    <row r="797" spans="1:7" s="93" customFormat="1" ht="75" x14ac:dyDescent="0.25">
      <c r="A797" s="126">
        <f t="shared" si="305"/>
        <v>514</v>
      </c>
      <c r="B797" s="100" t="s">
        <v>356</v>
      </c>
      <c r="C797" s="89" t="s">
        <v>51</v>
      </c>
      <c r="D797" s="89">
        <v>138</v>
      </c>
      <c r="E797" s="91">
        <v>420.07</v>
      </c>
      <c r="F797" s="92">
        <f t="shared" si="306"/>
        <v>57969.66</v>
      </c>
      <c r="G797" s="89" t="s">
        <v>982</v>
      </c>
    </row>
    <row r="798" spans="1:7" s="93" customFormat="1" ht="30" x14ac:dyDescent="0.25">
      <c r="A798" s="126">
        <f t="shared" si="305"/>
        <v>515</v>
      </c>
      <c r="B798" s="100" t="s">
        <v>957</v>
      </c>
      <c r="C798" s="89" t="s">
        <v>12</v>
      </c>
      <c r="D798" s="89">
        <v>3.4</v>
      </c>
      <c r="E798" s="91">
        <v>1309.6400000000001</v>
      </c>
      <c r="F798" s="92">
        <f t="shared" ref="F798" si="307">D798*E798</f>
        <v>4452.78</v>
      </c>
      <c r="G798" s="89" t="s">
        <v>855</v>
      </c>
    </row>
    <row r="799" spans="1:7" s="93" customFormat="1" ht="45" x14ac:dyDescent="0.25">
      <c r="A799" s="126">
        <f t="shared" si="305"/>
        <v>516</v>
      </c>
      <c r="B799" s="100" t="s">
        <v>1035</v>
      </c>
      <c r="C799" s="89" t="s">
        <v>12</v>
      </c>
      <c r="D799" s="89">
        <v>1</v>
      </c>
      <c r="E799" s="91">
        <v>11674.21</v>
      </c>
      <c r="F799" s="92">
        <f t="shared" ref="F799:F800" si="308">D799*E799</f>
        <v>11674.21</v>
      </c>
      <c r="G799" s="89" t="s">
        <v>824</v>
      </c>
    </row>
    <row r="800" spans="1:7" s="93" customFormat="1" ht="45" x14ac:dyDescent="0.25">
      <c r="A800" s="126">
        <f t="shared" si="305"/>
        <v>517</v>
      </c>
      <c r="B800" s="100" t="s">
        <v>370</v>
      </c>
      <c r="C800" s="89" t="s">
        <v>51</v>
      </c>
      <c r="D800" s="89">
        <v>34.200000000000003</v>
      </c>
      <c r="E800" s="91">
        <v>415.03</v>
      </c>
      <c r="F800" s="92">
        <f t="shared" si="308"/>
        <v>14194.03</v>
      </c>
      <c r="G800" s="89" t="s">
        <v>856</v>
      </c>
    </row>
    <row r="801" spans="1:7" s="93" customFormat="1" x14ac:dyDescent="0.25">
      <c r="A801" s="126"/>
      <c r="B801" s="114" t="s">
        <v>371</v>
      </c>
      <c r="C801" s="89"/>
      <c r="D801" s="89"/>
      <c r="E801" s="95"/>
      <c r="F801" s="92"/>
      <c r="G801" s="89"/>
    </row>
    <row r="802" spans="1:7" s="93" customFormat="1" x14ac:dyDescent="0.25">
      <c r="A802" s="126"/>
      <c r="B802" s="113" t="s">
        <v>372</v>
      </c>
      <c r="C802" s="89"/>
      <c r="D802" s="89"/>
      <c r="E802" s="95"/>
      <c r="F802" s="92"/>
      <c r="G802" s="89"/>
    </row>
    <row r="803" spans="1:7" s="93" customFormat="1" ht="75" x14ac:dyDescent="0.25">
      <c r="A803" s="126">
        <f>A800+1</f>
        <v>518</v>
      </c>
      <c r="B803" s="117" t="s">
        <v>373</v>
      </c>
      <c r="C803" s="89" t="s">
        <v>12</v>
      </c>
      <c r="D803" s="89">
        <v>378.5</v>
      </c>
      <c r="E803" s="91">
        <v>32.39</v>
      </c>
      <c r="F803" s="92">
        <f t="shared" ref="F803" si="309">D803*E803</f>
        <v>12259.62</v>
      </c>
      <c r="G803" s="89" t="s">
        <v>826</v>
      </c>
    </row>
    <row r="804" spans="1:7" s="93" customFormat="1" ht="60" x14ac:dyDescent="0.25">
      <c r="A804" s="126">
        <f>A803+1</f>
        <v>519</v>
      </c>
      <c r="B804" s="117" t="s">
        <v>1031</v>
      </c>
      <c r="C804" s="89" t="s">
        <v>12</v>
      </c>
      <c r="D804" s="89">
        <v>470.1</v>
      </c>
      <c r="E804" s="91">
        <v>18.86</v>
      </c>
      <c r="F804" s="92">
        <f t="shared" ref="F804:F807" si="310">D804*E804</f>
        <v>8866.09</v>
      </c>
      <c r="G804" s="89" t="s">
        <v>827</v>
      </c>
    </row>
    <row r="805" spans="1:7" s="93" customFormat="1" ht="45" x14ac:dyDescent="0.25">
      <c r="A805" s="126">
        <f>A804+1</f>
        <v>520</v>
      </c>
      <c r="B805" s="117" t="s">
        <v>374</v>
      </c>
      <c r="C805" s="89" t="s">
        <v>12</v>
      </c>
      <c r="D805" s="89">
        <v>831.6</v>
      </c>
      <c r="E805" s="91">
        <v>31.49</v>
      </c>
      <c r="F805" s="92">
        <f t="shared" si="310"/>
        <v>26187.08</v>
      </c>
      <c r="G805" s="89" t="s">
        <v>828</v>
      </c>
    </row>
    <row r="806" spans="1:7" s="93" customFormat="1" ht="30" x14ac:dyDescent="0.25">
      <c r="A806" s="126">
        <f t="shared" ref="A806:A809" si="311">A805+1</f>
        <v>521</v>
      </c>
      <c r="B806" s="100" t="s">
        <v>1083</v>
      </c>
      <c r="C806" s="89" t="s">
        <v>12</v>
      </c>
      <c r="D806" s="89">
        <v>166</v>
      </c>
      <c r="E806" s="91">
        <v>215.86</v>
      </c>
      <c r="F806" s="92">
        <f t="shared" si="310"/>
        <v>35832.76</v>
      </c>
      <c r="G806" s="89" t="s">
        <v>829</v>
      </c>
    </row>
    <row r="807" spans="1:7" s="93" customFormat="1" ht="30" x14ac:dyDescent="0.25">
      <c r="A807" s="126">
        <f t="shared" si="311"/>
        <v>522</v>
      </c>
      <c r="B807" s="100" t="s">
        <v>1036</v>
      </c>
      <c r="C807" s="89" t="s">
        <v>12</v>
      </c>
      <c r="D807" s="89">
        <v>197.3</v>
      </c>
      <c r="E807" s="91">
        <v>146.69999999999999</v>
      </c>
      <c r="F807" s="92">
        <f t="shared" si="310"/>
        <v>28943.91</v>
      </c>
      <c r="G807" s="89" t="s">
        <v>830</v>
      </c>
    </row>
    <row r="808" spans="1:7" s="93" customFormat="1" x14ac:dyDescent="0.25">
      <c r="A808" s="126">
        <f t="shared" si="311"/>
        <v>523</v>
      </c>
      <c r="B808" s="100" t="s">
        <v>375</v>
      </c>
      <c r="C808" s="89" t="s">
        <v>12</v>
      </c>
      <c r="D808" s="89" t="s">
        <v>376</v>
      </c>
      <c r="E808" s="91"/>
      <c r="F808" s="92"/>
      <c r="G808" s="89"/>
    </row>
    <row r="809" spans="1:7" s="93" customFormat="1" ht="45" x14ac:dyDescent="0.25">
      <c r="A809" s="126">
        <f t="shared" si="311"/>
        <v>524</v>
      </c>
      <c r="B809" s="100" t="s">
        <v>377</v>
      </c>
      <c r="C809" s="89" t="s">
        <v>12</v>
      </c>
      <c r="D809" s="89">
        <v>756.7</v>
      </c>
      <c r="E809" s="91">
        <v>32.409999999999997</v>
      </c>
      <c r="F809" s="92">
        <f t="shared" ref="F809" si="312">D809*E809</f>
        <v>24524.65</v>
      </c>
      <c r="G809" s="89" t="s">
        <v>831</v>
      </c>
    </row>
    <row r="810" spans="1:7" s="93" customFormat="1" ht="30" x14ac:dyDescent="0.25">
      <c r="A810" s="126">
        <f>A809+1</f>
        <v>525</v>
      </c>
      <c r="B810" s="100" t="s">
        <v>378</v>
      </c>
      <c r="C810" s="89" t="s">
        <v>12</v>
      </c>
      <c r="D810" s="89">
        <v>167</v>
      </c>
      <c r="E810" s="91">
        <v>49.47</v>
      </c>
      <c r="F810" s="92">
        <f t="shared" ref="F810" si="313">D810*E810</f>
        <v>8261.49</v>
      </c>
      <c r="G810" s="89" t="s">
        <v>832</v>
      </c>
    </row>
    <row r="811" spans="1:7" s="93" customFormat="1" x14ac:dyDescent="0.25">
      <c r="A811" s="126"/>
      <c r="B811" s="113" t="s">
        <v>70</v>
      </c>
      <c r="C811" s="89"/>
      <c r="D811" s="89"/>
      <c r="E811" s="95"/>
      <c r="F811" s="92"/>
      <c r="G811" s="89"/>
    </row>
    <row r="812" spans="1:7" s="93" customFormat="1" ht="60" x14ac:dyDescent="0.25">
      <c r="A812" s="126">
        <f>A810+1</f>
        <v>526</v>
      </c>
      <c r="B812" s="100" t="s">
        <v>379</v>
      </c>
      <c r="C812" s="89" t="s">
        <v>12</v>
      </c>
      <c r="D812" s="89">
        <v>67.3</v>
      </c>
      <c r="E812" s="91">
        <v>49.2</v>
      </c>
      <c r="F812" s="92">
        <f t="shared" ref="F812" si="314">D812*E812</f>
        <v>3311.16</v>
      </c>
      <c r="G812" s="89" t="s">
        <v>833</v>
      </c>
    </row>
    <row r="813" spans="1:7" s="93" customFormat="1" ht="30" x14ac:dyDescent="0.25">
      <c r="A813" s="126">
        <f>A812+1</f>
        <v>527</v>
      </c>
      <c r="B813" s="100" t="s">
        <v>380</v>
      </c>
      <c r="C813" s="89" t="s">
        <v>14</v>
      </c>
      <c r="D813" s="89">
        <v>76.900000000000006</v>
      </c>
      <c r="E813" s="91">
        <v>1661.04</v>
      </c>
      <c r="F813" s="92">
        <f t="shared" ref="F813:F816" si="315">D813*E813</f>
        <v>127733.98</v>
      </c>
      <c r="G813" s="89" t="s">
        <v>834</v>
      </c>
    </row>
    <row r="814" spans="1:7" s="93" customFormat="1" x14ac:dyDescent="0.25">
      <c r="A814" s="126">
        <f t="shared" ref="A814:A816" si="316">A813+1</f>
        <v>528</v>
      </c>
      <c r="B814" s="100" t="s">
        <v>1037</v>
      </c>
      <c r="C814" s="89" t="s">
        <v>12</v>
      </c>
      <c r="D814" s="89">
        <v>58.1</v>
      </c>
      <c r="E814" s="91">
        <v>1022.23</v>
      </c>
      <c r="F814" s="92">
        <f t="shared" si="315"/>
        <v>59391.56</v>
      </c>
      <c r="G814" s="89" t="s">
        <v>835</v>
      </c>
    </row>
    <row r="815" spans="1:7" s="93" customFormat="1" ht="45" x14ac:dyDescent="0.25">
      <c r="A815" s="126">
        <f t="shared" si="316"/>
        <v>529</v>
      </c>
      <c r="B815" s="100" t="s">
        <v>958</v>
      </c>
      <c r="C815" s="89" t="s">
        <v>51</v>
      </c>
      <c r="D815" s="89">
        <v>265</v>
      </c>
      <c r="E815" s="91">
        <v>688.7</v>
      </c>
      <c r="F815" s="92">
        <f t="shared" si="315"/>
        <v>182505.5</v>
      </c>
      <c r="G815" s="89" t="s">
        <v>836</v>
      </c>
    </row>
    <row r="816" spans="1:7" s="93" customFormat="1" ht="60" x14ac:dyDescent="0.25">
      <c r="A816" s="126">
        <f t="shared" si="316"/>
        <v>530</v>
      </c>
      <c r="B816" s="100" t="s">
        <v>1032</v>
      </c>
      <c r="C816" s="89" t="s">
        <v>51</v>
      </c>
      <c r="D816" s="89">
        <v>14.3</v>
      </c>
      <c r="E816" s="91">
        <v>2015.52</v>
      </c>
      <c r="F816" s="92">
        <f t="shared" si="315"/>
        <v>28821.94</v>
      </c>
      <c r="G816" s="89" t="s">
        <v>837</v>
      </c>
    </row>
    <row r="817" spans="1:7" s="93" customFormat="1" x14ac:dyDescent="0.25">
      <c r="A817" s="126"/>
      <c r="B817" s="114" t="s">
        <v>381</v>
      </c>
      <c r="C817" s="89"/>
      <c r="D817" s="89"/>
      <c r="E817" s="95"/>
      <c r="F817" s="92"/>
      <c r="G817" s="89"/>
    </row>
    <row r="818" spans="1:7" s="93" customFormat="1" ht="30" x14ac:dyDescent="0.25">
      <c r="A818" s="126">
        <f>A816+1</f>
        <v>531</v>
      </c>
      <c r="B818" s="100" t="s">
        <v>382</v>
      </c>
      <c r="C818" s="89" t="s">
        <v>38</v>
      </c>
      <c r="D818" s="89">
        <v>4</v>
      </c>
      <c r="E818" s="91">
        <v>10803.43</v>
      </c>
      <c r="F818" s="92">
        <f t="shared" ref="F818" si="317">D818*E818</f>
        <v>43213.72</v>
      </c>
      <c r="G818" s="89" t="s">
        <v>838</v>
      </c>
    </row>
    <row r="819" spans="1:7" s="93" customFormat="1" x14ac:dyDescent="0.25">
      <c r="A819" s="126"/>
      <c r="B819" s="100" t="s">
        <v>348</v>
      </c>
      <c r="C819" s="89"/>
      <c r="D819" s="96"/>
      <c r="E819" s="95"/>
      <c r="F819" s="92"/>
      <c r="G819" s="89"/>
    </row>
    <row r="820" spans="1:7" s="93" customFormat="1" x14ac:dyDescent="0.25">
      <c r="A820" s="178"/>
      <c r="B820" s="171" t="s">
        <v>383</v>
      </c>
      <c r="C820" s="89" t="s">
        <v>38</v>
      </c>
      <c r="D820" s="89">
        <v>20</v>
      </c>
      <c r="E820" s="95"/>
      <c r="F820" s="92"/>
      <c r="G820" s="89"/>
    </row>
    <row r="821" spans="1:7" s="93" customFormat="1" x14ac:dyDescent="0.25">
      <c r="A821" s="179"/>
      <c r="B821" s="171"/>
      <c r="C821" s="89" t="s">
        <v>12</v>
      </c>
      <c r="D821" s="89">
        <v>1.6</v>
      </c>
      <c r="E821" s="95"/>
      <c r="F821" s="92"/>
      <c r="G821" s="89"/>
    </row>
    <row r="822" spans="1:7" s="93" customFormat="1" x14ac:dyDescent="0.25">
      <c r="A822" s="126"/>
      <c r="B822" s="100" t="s">
        <v>959</v>
      </c>
      <c r="C822" s="89" t="s">
        <v>12</v>
      </c>
      <c r="D822" s="89">
        <v>3.7</v>
      </c>
      <c r="E822" s="95"/>
      <c r="F822" s="92"/>
      <c r="G822" s="89"/>
    </row>
    <row r="823" spans="1:7" s="93" customFormat="1" x14ac:dyDescent="0.25">
      <c r="A823" s="126"/>
      <c r="B823" s="100" t="s">
        <v>384</v>
      </c>
      <c r="C823" s="89" t="s">
        <v>12</v>
      </c>
      <c r="D823" s="89">
        <v>2.2000000000000002</v>
      </c>
      <c r="E823" s="95"/>
      <c r="F823" s="92"/>
      <c r="G823" s="89"/>
    </row>
    <row r="824" spans="1:7" s="93" customFormat="1" ht="30" x14ac:dyDescent="0.25">
      <c r="A824" s="126">
        <f>A818+1</f>
        <v>532</v>
      </c>
      <c r="B824" s="100" t="s">
        <v>385</v>
      </c>
      <c r="C824" s="89" t="s">
        <v>51</v>
      </c>
      <c r="D824" s="89">
        <v>13</v>
      </c>
      <c r="E824" s="91">
        <v>359.21</v>
      </c>
      <c r="F824" s="92">
        <f t="shared" ref="F824:F825" si="318">D824*E824</f>
        <v>4669.7299999999996</v>
      </c>
      <c r="G824" s="89" t="s">
        <v>839</v>
      </c>
    </row>
    <row r="825" spans="1:7" s="93" customFormat="1" ht="30" x14ac:dyDescent="0.25">
      <c r="A825" s="126">
        <f>A824+1</f>
        <v>533</v>
      </c>
      <c r="B825" s="100" t="s">
        <v>386</v>
      </c>
      <c r="C825" s="89" t="s">
        <v>12</v>
      </c>
      <c r="D825" s="89">
        <v>5.4</v>
      </c>
      <c r="E825" s="91">
        <v>120.5</v>
      </c>
      <c r="F825" s="92">
        <f t="shared" si="318"/>
        <v>650.70000000000005</v>
      </c>
      <c r="G825" s="89" t="s">
        <v>840</v>
      </c>
    </row>
    <row r="826" spans="1:7" s="93" customFormat="1" ht="30" x14ac:dyDescent="0.25">
      <c r="A826" s="126">
        <f>A825+1</f>
        <v>534</v>
      </c>
      <c r="B826" s="100" t="s">
        <v>387</v>
      </c>
      <c r="C826" s="89" t="s">
        <v>14</v>
      </c>
      <c r="D826" s="89">
        <v>17.2</v>
      </c>
      <c r="E826" s="91">
        <v>1659.74</v>
      </c>
      <c r="F826" s="92">
        <f>D826*E826</f>
        <v>28547.53</v>
      </c>
      <c r="G826" s="89" t="s">
        <v>841</v>
      </c>
    </row>
    <row r="827" spans="1:7" s="93" customFormat="1" x14ac:dyDescent="0.25">
      <c r="A827" s="126"/>
      <c r="B827" s="100" t="s">
        <v>348</v>
      </c>
      <c r="C827" s="89"/>
      <c r="D827" s="89"/>
      <c r="E827" s="95"/>
      <c r="F827" s="92"/>
      <c r="G827" s="89"/>
    </row>
    <row r="828" spans="1:7" s="93" customFormat="1" ht="30" x14ac:dyDescent="0.25">
      <c r="A828" s="126"/>
      <c r="B828" s="100" t="s">
        <v>1033</v>
      </c>
      <c r="C828" s="89" t="s">
        <v>12</v>
      </c>
      <c r="D828" s="89">
        <v>1.5</v>
      </c>
      <c r="E828" s="95"/>
      <c r="F828" s="92"/>
      <c r="G828" s="89"/>
    </row>
    <row r="829" spans="1:7" s="93" customFormat="1" ht="18" x14ac:dyDescent="0.25">
      <c r="A829" s="126"/>
      <c r="B829" s="100" t="s">
        <v>960</v>
      </c>
      <c r="C829" s="89" t="s">
        <v>264</v>
      </c>
      <c r="D829" s="89">
        <v>2.1</v>
      </c>
      <c r="E829" s="95"/>
      <c r="F829" s="92"/>
      <c r="G829" s="89"/>
    </row>
    <row r="830" spans="1:7" s="93" customFormat="1" ht="30" x14ac:dyDescent="0.25">
      <c r="A830" s="126">
        <f>A826+1</f>
        <v>535</v>
      </c>
      <c r="B830" s="100" t="s">
        <v>385</v>
      </c>
      <c r="C830" s="89" t="s">
        <v>51</v>
      </c>
      <c r="D830" s="89">
        <v>27</v>
      </c>
      <c r="E830" s="91">
        <v>359.37</v>
      </c>
      <c r="F830" s="92">
        <f t="shared" ref="F830" si="319">D830*E830</f>
        <v>9702.99</v>
      </c>
      <c r="G830" s="89" t="s">
        <v>842</v>
      </c>
    </row>
    <row r="831" spans="1:7" s="93" customFormat="1" x14ac:dyDescent="0.25">
      <c r="A831" s="178">
        <f>A830+1</f>
        <v>536</v>
      </c>
      <c r="B831" s="171" t="s">
        <v>388</v>
      </c>
      <c r="C831" s="89" t="s">
        <v>38</v>
      </c>
      <c r="D831" s="89">
        <v>4</v>
      </c>
      <c r="E831" s="91">
        <v>16568.77</v>
      </c>
      <c r="F831" s="92">
        <f t="shared" ref="F831" si="320">D831*E831</f>
        <v>66275.08</v>
      </c>
      <c r="G831" s="89" t="s">
        <v>843</v>
      </c>
    </row>
    <row r="832" spans="1:7" s="93" customFormat="1" x14ac:dyDescent="0.25">
      <c r="A832" s="179"/>
      <c r="B832" s="171"/>
      <c r="C832" s="89" t="s">
        <v>51</v>
      </c>
      <c r="D832" s="89">
        <v>27</v>
      </c>
      <c r="E832" s="95"/>
      <c r="F832" s="92"/>
      <c r="G832" s="89"/>
    </row>
    <row r="833" spans="1:7" s="93" customFormat="1" x14ac:dyDescent="0.25">
      <c r="A833" s="126"/>
      <c r="B833" s="100" t="s">
        <v>348</v>
      </c>
      <c r="C833" s="89"/>
      <c r="D833" s="89"/>
      <c r="E833" s="95"/>
      <c r="F833" s="92"/>
      <c r="G833" s="89"/>
    </row>
    <row r="834" spans="1:7" s="93" customFormat="1" x14ac:dyDescent="0.25">
      <c r="A834" s="178"/>
      <c r="B834" s="171" t="s">
        <v>389</v>
      </c>
      <c r="C834" s="89" t="s">
        <v>38</v>
      </c>
      <c r="D834" s="89">
        <v>24</v>
      </c>
      <c r="E834" s="95"/>
      <c r="F834" s="92"/>
      <c r="G834" s="89"/>
    </row>
    <row r="835" spans="1:7" s="93" customFormat="1" x14ac:dyDescent="0.25">
      <c r="A835" s="179"/>
      <c r="B835" s="171"/>
      <c r="C835" s="89" t="s">
        <v>12</v>
      </c>
      <c r="D835" s="89">
        <v>1.9</v>
      </c>
      <c r="E835" s="95"/>
      <c r="F835" s="92"/>
      <c r="G835" s="89"/>
    </row>
    <row r="836" spans="1:7" s="93" customFormat="1" x14ac:dyDescent="0.25">
      <c r="A836" s="178"/>
      <c r="B836" s="171" t="s">
        <v>390</v>
      </c>
      <c r="C836" s="89" t="s">
        <v>38</v>
      </c>
      <c r="D836" s="89">
        <v>4</v>
      </c>
      <c r="E836" s="95"/>
      <c r="F836" s="92"/>
      <c r="G836" s="89"/>
    </row>
    <row r="837" spans="1:7" s="93" customFormat="1" x14ac:dyDescent="0.25">
      <c r="A837" s="179"/>
      <c r="B837" s="171"/>
      <c r="C837" s="89" t="s">
        <v>12</v>
      </c>
      <c r="D837" s="89">
        <v>0.8</v>
      </c>
      <c r="E837" s="95"/>
      <c r="F837" s="92"/>
      <c r="G837" s="89"/>
    </row>
    <row r="838" spans="1:7" s="93" customFormat="1" x14ac:dyDescent="0.25">
      <c r="A838" s="126"/>
      <c r="B838" s="100" t="s">
        <v>960</v>
      </c>
      <c r="C838" s="89" t="s">
        <v>12</v>
      </c>
      <c r="D838" s="89">
        <v>3.6</v>
      </c>
      <c r="E838" s="95"/>
      <c r="F838" s="92"/>
      <c r="G838" s="89"/>
    </row>
    <row r="839" spans="1:7" s="93" customFormat="1" x14ac:dyDescent="0.25">
      <c r="A839" s="126"/>
      <c r="B839" s="100" t="s">
        <v>359</v>
      </c>
      <c r="C839" s="89" t="s">
        <v>12</v>
      </c>
      <c r="D839" s="89">
        <v>2.8</v>
      </c>
      <c r="E839" s="95"/>
      <c r="F839" s="92"/>
      <c r="G839" s="89"/>
    </row>
    <row r="840" spans="1:7" s="93" customFormat="1" ht="45" x14ac:dyDescent="0.25">
      <c r="A840" s="130">
        <f>A831+1</f>
        <v>537</v>
      </c>
      <c r="B840" s="100" t="s">
        <v>1034</v>
      </c>
      <c r="C840" s="89" t="s">
        <v>12</v>
      </c>
      <c r="D840" s="89">
        <v>0.02</v>
      </c>
      <c r="E840" s="91">
        <v>7017.29</v>
      </c>
      <c r="F840" s="92">
        <f t="shared" ref="F840" si="321">D840*E840</f>
        <v>140.35</v>
      </c>
      <c r="G840" s="89" t="s">
        <v>844</v>
      </c>
    </row>
    <row r="841" spans="1:7" s="93" customFormat="1" ht="30" x14ac:dyDescent="0.25">
      <c r="A841" s="126">
        <f>A840+1</f>
        <v>538</v>
      </c>
      <c r="B841" s="100" t="s">
        <v>391</v>
      </c>
      <c r="C841" s="89" t="s">
        <v>12</v>
      </c>
      <c r="D841" s="89">
        <v>9</v>
      </c>
      <c r="E841" s="91">
        <v>1618.94</v>
      </c>
      <c r="F841" s="92">
        <f t="shared" ref="F841:F842" si="322">D841*E841</f>
        <v>14570.46</v>
      </c>
      <c r="G841" s="89" t="s">
        <v>842</v>
      </c>
    </row>
    <row r="842" spans="1:7" s="93" customFormat="1" ht="30" x14ac:dyDescent="0.25">
      <c r="A842" s="126">
        <f>A841+1</f>
        <v>539</v>
      </c>
      <c r="B842" s="100" t="s">
        <v>385</v>
      </c>
      <c r="C842" s="89" t="s">
        <v>51</v>
      </c>
      <c r="D842" s="89">
        <v>9</v>
      </c>
      <c r="E842" s="91">
        <v>359.37</v>
      </c>
      <c r="F842" s="92">
        <f t="shared" si="322"/>
        <v>3234.33</v>
      </c>
      <c r="G842" s="89" t="s">
        <v>840</v>
      </c>
    </row>
    <row r="843" spans="1:7" s="93" customFormat="1" x14ac:dyDescent="0.25">
      <c r="A843" s="134"/>
      <c r="B843" s="140" t="s">
        <v>983</v>
      </c>
      <c r="C843" s="134"/>
      <c r="D843" s="134"/>
      <c r="E843" s="95"/>
      <c r="F843" s="99">
        <f>F12+F30+F74+F81+F142+F216+F300+F391+F592+F594+F619+F481+F538</f>
        <v>335742362.02999997</v>
      </c>
      <c r="G843" s="141"/>
    </row>
    <row r="844" spans="1:7" s="93" customFormat="1" ht="29.25" x14ac:dyDescent="0.25">
      <c r="A844" s="134"/>
      <c r="B844" s="142" t="s">
        <v>1111</v>
      </c>
      <c r="C844" s="134"/>
      <c r="D844" s="134"/>
      <c r="E844" s="95"/>
      <c r="F844" s="99">
        <v>8850790</v>
      </c>
      <c r="G844" s="143"/>
    </row>
    <row r="845" spans="1:7" s="93" customFormat="1" x14ac:dyDescent="0.25">
      <c r="A845" s="144"/>
      <c r="B845" s="140" t="s">
        <v>984</v>
      </c>
      <c r="C845" s="144"/>
      <c r="D845" s="144"/>
      <c r="E845" s="145"/>
      <c r="F845" s="99">
        <f>F843+F844</f>
        <v>344593152.02999997</v>
      </c>
      <c r="G845" s="146"/>
    </row>
    <row r="846" spans="1:7" s="93" customFormat="1" x14ac:dyDescent="0.25">
      <c r="A846" s="134"/>
      <c r="B846" s="140" t="s">
        <v>1107</v>
      </c>
      <c r="C846" s="134"/>
      <c r="D846" s="134"/>
      <c r="E846" s="95"/>
      <c r="F846" s="99">
        <v>11463130</v>
      </c>
      <c r="G846" s="146"/>
    </row>
    <row r="847" spans="1:7" s="93" customFormat="1" x14ac:dyDescent="0.25">
      <c r="A847" s="134"/>
      <c r="B847" s="140" t="s">
        <v>1106</v>
      </c>
      <c r="C847" s="134"/>
      <c r="D847" s="134"/>
      <c r="E847" s="95"/>
      <c r="F847" s="99">
        <f>F845+F846</f>
        <v>356056282.02999997</v>
      </c>
      <c r="G847" s="146"/>
    </row>
    <row r="848" spans="1:7" s="93" customFormat="1" x14ac:dyDescent="0.25">
      <c r="A848" s="144"/>
      <c r="B848" s="140" t="s">
        <v>1112</v>
      </c>
      <c r="C848" s="144"/>
      <c r="D848" s="144"/>
      <c r="E848" s="145"/>
      <c r="F848" s="99">
        <v>12776540</v>
      </c>
      <c r="G848" s="146"/>
    </row>
    <row r="849" spans="1:7" s="93" customFormat="1" x14ac:dyDescent="0.25">
      <c r="A849" s="144"/>
      <c r="B849" s="140" t="s">
        <v>1108</v>
      </c>
      <c r="C849" s="144"/>
      <c r="D849" s="144"/>
      <c r="E849" s="145"/>
      <c r="F849" s="99">
        <f>F847+F848</f>
        <v>368832822.02999997</v>
      </c>
      <c r="G849" s="141"/>
    </row>
    <row r="850" spans="1:7" s="93" customFormat="1" x14ac:dyDescent="0.25">
      <c r="A850" s="134"/>
      <c r="B850" s="140" t="s">
        <v>1109</v>
      </c>
      <c r="C850" s="134"/>
      <c r="D850" s="134"/>
      <c r="E850" s="95"/>
      <c r="F850" s="99">
        <f>F849*18/100</f>
        <v>66389907.969999999</v>
      </c>
      <c r="G850" s="141"/>
    </row>
    <row r="851" spans="1:7" s="93" customFormat="1" x14ac:dyDescent="0.25">
      <c r="A851" s="134"/>
      <c r="B851" s="140" t="s">
        <v>985</v>
      </c>
      <c r="C851" s="134"/>
      <c r="D851" s="134"/>
      <c r="E851" s="95"/>
      <c r="F851" s="99">
        <v>3438330</v>
      </c>
      <c r="G851" s="141"/>
    </row>
    <row r="852" spans="1:7" s="93" customFormat="1" x14ac:dyDescent="0.25">
      <c r="A852" s="134"/>
      <c r="B852" s="140" t="s">
        <v>1110</v>
      </c>
      <c r="C852" s="134"/>
      <c r="D852" s="134"/>
      <c r="E852" s="95"/>
      <c r="F852" s="99">
        <f>F849+F850+F851</f>
        <v>438661060</v>
      </c>
      <c r="G852" s="141"/>
    </row>
    <row r="853" spans="1:7" s="93" customFormat="1" ht="92.25" customHeight="1" x14ac:dyDescent="0.25">
      <c r="A853" s="147"/>
      <c r="B853" s="183" t="s">
        <v>1105</v>
      </c>
      <c r="C853" s="183"/>
      <c r="D853" s="183"/>
      <c r="E853" s="183"/>
      <c r="F853" s="183"/>
      <c r="G853" s="183"/>
    </row>
  </sheetData>
  <mergeCells count="138">
    <mergeCell ref="B853:G853"/>
    <mergeCell ref="A462:A463"/>
    <mergeCell ref="A465:A466"/>
    <mergeCell ref="A467:A468"/>
    <mergeCell ref="A470:A471"/>
    <mergeCell ref="A473:A474"/>
    <mergeCell ref="A475:A476"/>
    <mergeCell ref="A836:A837"/>
    <mergeCell ref="A755:A756"/>
    <mergeCell ref="A766:A767"/>
    <mergeCell ref="A770:A771"/>
    <mergeCell ref="A772:A773"/>
    <mergeCell ref="A779:A780"/>
    <mergeCell ref="A783:A784"/>
    <mergeCell ref="A715:A716"/>
    <mergeCell ref="A717:A718"/>
    <mergeCell ref="A742:A744"/>
    <mergeCell ref="A749:A750"/>
    <mergeCell ref="A753:A754"/>
    <mergeCell ref="A731:A732"/>
    <mergeCell ref="A733:A734"/>
    <mergeCell ref="A820:A821"/>
    <mergeCell ref="A728:A729"/>
    <mergeCell ref="A789:A790"/>
    <mergeCell ref="A792:A793"/>
    <mergeCell ref="A831:A832"/>
    <mergeCell ref="A834:A835"/>
    <mergeCell ref="B836:B837"/>
    <mergeCell ref="A78:A79"/>
    <mergeCell ref="B78:B79"/>
    <mergeCell ref="A203:A204"/>
    <mergeCell ref="A208:A209"/>
    <mergeCell ref="B789:B790"/>
    <mergeCell ref="B792:B793"/>
    <mergeCell ref="B820:B821"/>
    <mergeCell ref="B831:B832"/>
    <mergeCell ref="B834:B835"/>
    <mergeCell ref="B755:B756"/>
    <mergeCell ref="B766:B767"/>
    <mergeCell ref="B770:B771"/>
    <mergeCell ref="A280:A281"/>
    <mergeCell ref="A282:A283"/>
    <mergeCell ref="A302:A303"/>
    <mergeCell ref="A460:A461"/>
    <mergeCell ref="A361:A362"/>
    <mergeCell ref="A366:A367"/>
    <mergeCell ref="A372:A373"/>
    <mergeCell ref="A374:A375"/>
    <mergeCell ref="A376:A377"/>
    <mergeCell ref="B779:B780"/>
    <mergeCell ref="B783:B784"/>
    <mergeCell ref="A478:A479"/>
    <mergeCell ref="A509:A510"/>
    <mergeCell ref="A511:A512"/>
    <mergeCell ref="A514:A515"/>
    <mergeCell ref="A533:A534"/>
    <mergeCell ref="A559:A560"/>
    <mergeCell ref="B695:B696"/>
    <mergeCell ref="B707:B708"/>
    <mergeCell ref="A707:A708"/>
    <mergeCell ref="B715:B716"/>
    <mergeCell ref="B717:B718"/>
    <mergeCell ref="B772:B773"/>
    <mergeCell ref="B728:B729"/>
    <mergeCell ref="B731:B732"/>
    <mergeCell ref="B733:B734"/>
    <mergeCell ref="B742:B744"/>
    <mergeCell ref="B749:B750"/>
    <mergeCell ref="B753:B754"/>
    <mergeCell ref="B511:B512"/>
    <mergeCell ref="A683:A684"/>
    <mergeCell ref="A695:A696"/>
    <mergeCell ref="B678:B679"/>
    <mergeCell ref="A678:A679"/>
    <mergeCell ref="A565:A566"/>
    <mergeCell ref="A574:A575"/>
    <mergeCell ref="A576:A577"/>
    <mergeCell ref="A580:A581"/>
    <mergeCell ref="B683:B684"/>
    <mergeCell ref="B565:B566"/>
    <mergeCell ref="B574:B575"/>
    <mergeCell ref="B576:B577"/>
    <mergeCell ref="B580:B581"/>
    <mergeCell ref="B514:B515"/>
    <mergeCell ref="B533:B534"/>
    <mergeCell ref="B559:B560"/>
    <mergeCell ref="A214:A215"/>
    <mergeCell ref="A243:A244"/>
    <mergeCell ref="A249:A250"/>
    <mergeCell ref="A269:A270"/>
    <mergeCell ref="A381:A382"/>
    <mergeCell ref="A451:A452"/>
    <mergeCell ref="A453:A454"/>
    <mergeCell ref="A455:A456"/>
    <mergeCell ref="A458:A459"/>
    <mergeCell ref="A238:A239"/>
    <mergeCell ref="B361:B362"/>
    <mergeCell ref="B366:B367"/>
    <mergeCell ref="B372:B373"/>
    <mergeCell ref="B374:B375"/>
    <mergeCell ref="B376:B377"/>
    <mergeCell ref="B455:B456"/>
    <mergeCell ref="B458:B459"/>
    <mergeCell ref="B478:B479"/>
    <mergeCell ref="B509:B510"/>
    <mergeCell ref="B381:B382"/>
    <mergeCell ref="B451:B452"/>
    <mergeCell ref="B453:B454"/>
    <mergeCell ref="B460:B461"/>
    <mergeCell ref="B462:B463"/>
    <mergeCell ref="B465:B466"/>
    <mergeCell ref="B467:B468"/>
    <mergeCell ref="B470:B471"/>
    <mergeCell ref="B473:B474"/>
    <mergeCell ref="B475:B476"/>
    <mergeCell ref="B63:B64"/>
    <mergeCell ref="B72:B73"/>
    <mergeCell ref="B214:B215"/>
    <mergeCell ref="B280:B281"/>
    <mergeCell ref="B282:B283"/>
    <mergeCell ref="B302:B303"/>
    <mergeCell ref="B243:B244"/>
    <mergeCell ref="B249:B250"/>
    <mergeCell ref="B269:B270"/>
    <mergeCell ref="B238:B239"/>
    <mergeCell ref="A63:A64"/>
    <mergeCell ref="A72:A73"/>
    <mergeCell ref="A4:G4"/>
    <mergeCell ref="A5:G5"/>
    <mergeCell ref="A6:G6"/>
    <mergeCell ref="A7:G7"/>
    <mergeCell ref="B212:B213"/>
    <mergeCell ref="A212:A213"/>
    <mergeCell ref="G16:G18"/>
    <mergeCell ref="G23:G24"/>
    <mergeCell ref="G25:G26"/>
    <mergeCell ref="B203:B204"/>
    <mergeCell ref="B208:B209"/>
  </mergeCells>
  <pageMargins left="0.43307086614173229" right="0.19685039370078741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Лист1!OLE_LINK5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2013-10-31T09:40:23Z</dcterms:modified>
</cp:coreProperties>
</file>